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SSD_PMR\BACKUP\PMR Webpage Webtool and simulator\webpage\changes Dec 2023_Czechia name change\"/>
    </mc:Choice>
  </mc:AlternateContent>
  <xr:revisionPtr revIDLastSave="0" documentId="8_{042E44ED-ECE4-4B41-B486-A1C293C8E529}" xr6:coauthVersionLast="47" xr6:coauthVersionMax="47" xr10:uidLastSave="{00000000-0000-0000-0000-000000000000}"/>
  <bookViews>
    <workbookView xWindow="-110" yWindow="-110" windowWidth="19420" windowHeight="11620" firstSheet="2" activeTab="4" xr2:uid="{00000000-000D-0000-FFFF-FFFF00000000}"/>
  </bookViews>
  <sheets>
    <sheet name="Read me" sheetId="8" r:id="rId1"/>
    <sheet name="PMRNetworkSector_1" sheetId="10" r:id="rId2"/>
    <sheet name="PMRNetworkSector_2" sheetId="9" r:id="rId3"/>
    <sheet name="PMRNetworkSector_3" sheetId="1" r:id="rId4"/>
    <sheet name="Data avail_PMRNetworkSec_2 " sheetId="11" r:id="rId5"/>
  </sheets>
  <definedNames>
    <definedName name="_xlnm._FilterDatabase" localSheetId="1" hidden="1">PMRNetworkSector_1!$C$7:$D$1294</definedName>
    <definedName name="_xlnm._FilterDatabase" localSheetId="2" hidden="1">PMRNetworkSector_2!$C$7:$D$217</definedName>
    <definedName name="_xlnm._FilterDatabase" localSheetId="3" hidden="1">PMRNetworkSector_3!$C$7:$D$1459</definedName>
    <definedName name="_xlnm.Print_Area" localSheetId="4">'Data avail_PMRNetworkSec_2 '!$B$3:$D$85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94" i="10" l="1"/>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F806" i="10" l="1"/>
  <c r="F880" i="10"/>
  <c r="F292" i="10"/>
  <c r="F1010" i="10"/>
  <c r="J891" i="10"/>
  <c r="F915" i="10"/>
  <c r="F1025" i="10"/>
  <c r="F29" i="10"/>
  <c r="F77" i="10"/>
  <c r="F19" i="10"/>
  <c r="F104" i="10"/>
  <c r="F186" i="10"/>
  <c r="F206" i="10"/>
  <c r="J267" i="10"/>
  <c r="J377" i="10"/>
  <c r="F330" i="10"/>
  <c r="F299" i="10"/>
  <c r="F353" i="10"/>
  <c r="F444" i="10"/>
  <c r="J380" i="10"/>
  <c r="J386" i="10"/>
  <c r="F415" i="10"/>
  <c r="F491" i="10"/>
  <c r="F561" i="10"/>
  <c r="F276" i="10"/>
  <c r="F446" i="10"/>
  <c r="F530" i="10"/>
  <c r="F550" i="10"/>
  <c r="J412" i="10"/>
  <c r="J420" i="10"/>
  <c r="J604" i="10"/>
  <c r="F601" i="10"/>
  <c r="F649" i="10"/>
  <c r="E456" i="10"/>
  <c r="F499" i="10"/>
  <c r="J502" i="10"/>
  <c r="F504" i="10"/>
  <c r="J526" i="10"/>
  <c r="F526" i="10"/>
  <c r="F543" i="10"/>
  <c r="J585" i="10"/>
  <c r="F595" i="10"/>
  <c r="F600" i="10"/>
  <c r="F667" i="10"/>
  <c r="J678" i="10"/>
  <c r="J734" i="10"/>
  <c r="F717" i="10"/>
  <c r="F814" i="10"/>
  <c r="E647" i="10"/>
  <c r="F710" i="10"/>
  <c r="F725" i="10"/>
  <c r="F745" i="10"/>
  <c r="F762" i="10"/>
  <c r="F702" i="10"/>
  <c r="J737" i="10"/>
  <c r="F771" i="10"/>
  <c r="F841" i="10"/>
  <c r="F920" i="10"/>
  <c r="F720" i="10"/>
  <c r="J904" i="10"/>
  <c r="J813" i="10"/>
  <c r="J836" i="10"/>
  <c r="F907" i="10"/>
  <c r="J910" i="10"/>
  <c r="F912" i="10"/>
  <c r="F943" i="10"/>
  <c r="J768" i="10"/>
  <c r="F768" i="10"/>
  <c r="F786" i="10"/>
  <c r="F856" i="10"/>
  <c r="F892" i="10"/>
  <c r="F989" i="10"/>
  <c r="F1014" i="10"/>
  <c r="F1056" i="10"/>
  <c r="F1105" i="10"/>
  <c r="F928" i="10"/>
  <c r="F936" i="10"/>
  <c r="F945" i="10"/>
  <c r="F994" i="10"/>
  <c r="F1103" i="10"/>
  <c r="F871" i="10"/>
  <c r="F876" i="10"/>
  <c r="F896" i="10"/>
  <c r="J933" i="10"/>
  <c r="J946" i="10"/>
  <c r="J950" i="10"/>
  <c r="J954" i="10"/>
  <c r="J958" i="10"/>
  <c r="J962" i="10"/>
  <c r="F971" i="10"/>
  <c r="F978" i="10"/>
  <c r="F1057" i="10"/>
  <c r="E876" i="10"/>
  <c r="J945" i="10"/>
  <c r="F949" i="10"/>
  <c r="J953" i="10"/>
  <c r="F957" i="10"/>
  <c r="F974" i="10"/>
  <c r="J993" i="10"/>
  <c r="F993" i="10"/>
  <c r="F1001" i="10"/>
  <c r="J1015" i="10"/>
  <c r="J1055" i="10"/>
  <c r="F1076" i="10"/>
  <c r="F1013" i="10"/>
  <c r="F1035" i="10"/>
  <c r="F1122" i="10"/>
  <c r="J1182" i="10"/>
  <c r="F1204" i="10"/>
  <c r="J1207" i="10"/>
  <c r="F1207" i="10"/>
  <c r="F1222" i="10"/>
  <c r="F1230" i="10"/>
  <c r="F1176" i="10"/>
  <c r="F1234" i="10"/>
  <c r="J1156" i="10"/>
  <c r="J1160" i="10"/>
  <c r="J1164" i="10"/>
  <c r="F1073" i="10"/>
  <c r="F1080" i="10"/>
  <c r="F1132" i="10"/>
  <c r="F1017" i="10"/>
  <c r="F1100" i="10"/>
  <c r="J1146" i="10"/>
  <c r="J1148" i="10"/>
  <c r="F1167" i="10"/>
  <c r="F1172" i="10"/>
  <c r="F1285" i="10"/>
  <c r="F1294" i="10"/>
  <c r="F1242" i="10"/>
  <c r="F1245" i="10"/>
  <c r="F1195" i="10"/>
  <c r="J1196" i="10"/>
  <c r="F1219" i="10"/>
  <c r="E1226" i="10"/>
  <c r="F1244" i="10"/>
  <c r="J1256" i="10"/>
  <c r="F1261" i="10"/>
  <c r="F468" i="10"/>
  <c r="F265" i="10"/>
  <c r="F851" i="10"/>
  <c r="F132" i="10"/>
  <c r="F148" i="10"/>
  <c r="F151" i="10"/>
  <c r="F633" i="10"/>
  <c r="F640" i="10"/>
  <c r="F858" i="10"/>
  <c r="F1240" i="10"/>
  <c r="F131" i="10"/>
  <c r="J159" i="10"/>
  <c r="F350" i="10"/>
  <c r="J369" i="10"/>
  <c r="E420" i="10"/>
  <c r="F456" i="10"/>
  <c r="F496" i="10"/>
  <c r="F683" i="10"/>
  <c r="J890" i="10"/>
  <c r="F946" i="10"/>
  <c r="F997" i="10"/>
  <c r="F1021" i="10"/>
  <c r="F18" i="10"/>
  <c r="J38" i="10"/>
  <c r="J158" i="10"/>
  <c r="F229" i="10"/>
  <c r="J540" i="10"/>
  <c r="F214" i="10"/>
  <c r="F241" i="10"/>
  <c r="F358" i="10"/>
  <c r="F818" i="10"/>
  <c r="F237" i="10"/>
  <c r="J112" i="10"/>
  <c r="J34" i="10"/>
  <c r="J26" i="10"/>
  <c r="J53" i="10"/>
  <c r="E232" i="10"/>
  <c r="J341" i="10"/>
  <c r="F361" i="10"/>
  <c r="F378" i="10"/>
  <c r="F542" i="10"/>
  <c r="F587" i="10"/>
  <c r="F621" i="10"/>
  <c r="J833" i="10"/>
  <c r="F954" i="10"/>
  <c r="F966" i="10"/>
  <c r="F1086" i="10"/>
  <c r="J642" i="10"/>
  <c r="J287" i="10"/>
  <c r="J18" i="10"/>
  <c r="F39" i="10"/>
  <c r="J100" i="10"/>
  <c r="F130" i="10"/>
  <c r="F256" i="10"/>
  <c r="F303" i="10"/>
  <c r="F440" i="10"/>
  <c r="F447" i="10"/>
  <c r="F1038" i="10"/>
  <c r="F28" i="10"/>
  <c r="F115" i="10"/>
  <c r="F189" i="10"/>
  <c r="F620" i="10"/>
  <c r="J624" i="10"/>
  <c r="F749" i="10"/>
  <c r="F56" i="10"/>
  <c r="F94" i="10"/>
  <c r="F315" i="10"/>
  <c r="F326" i="10"/>
  <c r="F334" i="10"/>
  <c r="F699" i="10"/>
  <c r="F733" i="10"/>
  <c r="F1226" i="10"/>
  <c r="F1005" i="10"/>
  <c r="F452" i="10"/>
  <c r="F656" i="10"/>
  <c r="F833" i="10"/>
  <c r="J522" i="10"/>
  <c r="J98" i="10"/>
  <c r="J322" i="10"/>
  <c r="J433" i="10"/>
  <c r="J455" i="10"/>
  <c r="J92" i="10"/>
  <c r="J357" i="10"/>
  <c r="J196" i="10"/>
  <c r="J300" i="10"/>
  <c r="J401" i="10"/>
  <c r="J1017" i="10"/>
  <c r="J295" i="10"/>
  <c r="J841" i="10"/>
  <c r="J997" i="10"/>
  <c r="J517" i="10"/>
  <c r="J260" i="10"/>
  <c r="J46" i="10"/>
  <c r="J247" i="10"/>
  <c r="J268" i="10"/>
  <c r="J311" i="10"/>
  <c r="J338" i="10"/>
  <c r="J413" i="10"/>
  <c r="J452" i="10"/>
  <c r="J482" i="10"/>
  <c r="J733" i="10"/>
  <c r="J876" i="10"/>
  <c r="J752" i="10"/>
  <c r="J756" i="10"/>
  <c r="J772" i="10"/>
  <c r="J816" i="10"/>
  <c r="J843" i="10"/>
  <c r="J865" i="10"/>
  <c r="J1218" i="10"/>
  <c r="J918" i="10"/>
  <c r="J926" i="10"/>
  <c r="J139" i="10"/>
  <c r="J345" i="10"/>
  <c r="J361" i="10"/>
  <c r="J553" i="10"/>
  <c r="J817" i="10"/>
  <c r="J1016" i="10"/>
  <c r="J318" i="10"/>
  <c r="J1202" i="10"/>
  <c r="J73" i="10"/>
  <c r="J378" i="10"/>
  <c r="J448" i="10"/>
  <c r="J583" i="10"/>
  <c r="E635" i="10"/>
  <c r="J1195" i="10"/>
  <c r="J337" i="10"/>
  <c r="J868" i="10"/>
  <c r="J934" i="10"/>
  <c r="E448" i="10"/>
  <c r="F67" i="10"/>
  <c r="F123" i="10"/>
  <c r="F280" i="10"/>
  <c r="F386" i="10"/>
  <c r="F438" i="10"/>
  <c r="F489" i="10"/>
  <c r="F551" i="10"/>
  <c r="F557" i="10"/>
  <c r="F562" i="10"/>
  <c r="F565" i="10"/>
  <c r="F752" i="10"/>
  <c r="F756" i="10"/>
  <c r="F772" i="10"/>
  <c r="F603" i="10"/>
  <c r="F665" i="10"/>
  <c r="F708" i="10"/>
  <c r="F394" i="10"/>
  <c r="F417" i="10"/>
  <c r="F454" i="10"/>
  <c r="F635" i="10"/>
  <c r="F805" i="10"/>
  <c r="F868" i="10"/>
  <c r="F1277" i="10"/>
  <c r="F1281" i="10"/>
  <c r="F200" i="10"/>
  <c r="F233" i="10"/>
  <c r="F243" i="10"/>
  <c r="F264" i="10"/>
  <c r="F425" i="10"/>
  <c r="F429" i="10"/>
  <c r="F462" i="10"/>
  <c r="F574" i="10"/>
  <c r="F815" i="10"/>
  <c r="F962" i="10"/>
  <c r="F1196" i="10"/>
  <c r="F103" i="10"/>
  <c r="F149" i="10"/>
  <c r="F160" i="10"/>
  <c r="F178" i="10"/>
  <c r="F322" i="10"/>
  <c r="F390" i="10"/>
  <c r="F393" i="10"/>
  <c r="F465" i="10"/>
  <c r="E713" i="10"/>
  <c r="F764" i="10"/>
  <c r="F970" i="10"/>
  <c r="F579" i="10"/>
  <c r="F614" i="10"/>
  <c r="F630" i="10"/>
  <c r="F93" i="10"/>
  <c r="F374" i="10"/>
  <c r="F421" i="10"/>
  <c r="F511" i="10"/>
  <c r="F761" i="10"/>
  <c r="F950" i="10"/>
  <c r="F963" i="10"/>
  <c r="F272" i="10"/>
  <c r="F802" i="10"/>
  <c r="E918" i="10"/>
  <c r="F869" i="10"/>
  <c r="F1111" i="10"/>
  <c r="F651" i="10"/>
  <c r="F1254" i="10"/>
  <c r="F142" i="10"/>
  <c r="F152" i="10"/>
  <c r="F167" i="10"/>
  <c r="J186" i="10"/>
  <c r="F202" i="10"/>
  <c r="F343" i="10"/>
  <c r="F365" i="10"/>
  <c r="J370" i="10"/>
  <c r="J372" i="10"/>
  <c r="F401" i="10"/>
  <c r="E408" i="10"/>
  <c r="F420" i="10"/>
  <c r="F433" i="10"/>
  <c r="F448" i="10"/>
  <c r="F483" i="10"/>
  <c r="J488" i="10"/>
  <c r="F495" i="10"/>
  <c r="J514" i="10"/>
  <c r="F573" i="10"/>
  <c r="J875" i="10"/>
  <c r="F17" i="10"/>
  <c r="E311" i="10"/>
  <c r="J342" i="10"/>
  <c r="E482" i="10"/>
  <c r="E581" i="10"/>
  <c r="F165" i="10"/>
  <c r="F226" i="10"/>
  <c r="J280" i="10"/>
  <c r="J286" i="10"/>
  <c r="E303" i="10"/>
  <c r="J382" i="10"/>
  <c r="J404" i="10"/>
  <c r="F407" i="10"/>
  <c r="J408" i="10"/>
  <c r="F411" i="10"/>
  <c r="E455" i="10"/>
  <c r="F472" i="10"/>
  <c r="J495" i="10"/>
  <c r="J507" i="10"/>
  <c r="F516" i="10"/>
  <c r="F527" i="10"/>
  <c r="F556" i="10"/>
  <c r="F592" i="10"/>
  <c r="F76" i="10"/>
  <c r="J142" i="10"/>
  <c r="J350" i="10"/>
  <c r="J475" i="10"/>
  <c r="J479" i="10"/>
  <c r="J524" i="10"/>
  <c r="J602" i="10"/>
  <c r="J14" i="10"/>
  <c r="F159" i="10"/>
  <c r="E77" i="10"/>
  <c r="F141" i="10"/>
  <c r="F203" i="10"/>
  <c r="J229" i="10"/>
  <c r="E247" i="10"/>
  <c r="J358" i="10"/>
  <c r="J373" i="10"/>
  <c r="J407" i="10"/>
  <c r="F428" i="10"/>
  <c r="F457" i="10"/>
  <c r="F481" i="10"/>
  <c r="J516" i="10"/>
  <c r="J545" i="10"/>
  <c r="J596" i="10"/>
  <c r="J610" i="10"/>
  <c r="F613" i="10"/>
  <c r="F624" i="10"/>
  <c r="F628" i="10"/>
  <c r="J640" i="10"/>
  <c r="E686" i="10"/>
  <c r="F319" i="10"/>
  <c r="F369" i="10"/>
  <c r="F441" i="10"/>
  <c r="J463" i="10"/>
  <c r="E554" i="10"/>
  <c r="J729" i="10"/>
  <c r="J275" i="10"/>
  <c r="E284" i="10"/>
  <c r="J310" i="10"/>
  <c r="E404" i="10"/>
  <c r="J443" i="10"/>
  <c r="J453" i="10"/>
  <c r="J464" i="10"/>
  <c r="F470" i="10"/>
  <c r="J499" i="10"/>
  <c r="J503" i="10"/>
  <c r="F512" i="10"/>
  <c r="F589" i="10"/>
  <c r="F819" i="10"/>
  <c r="J837" i="10"/>
  <c r="E923" i="10"/>
  <c r="F986" i="10"/>
  <c r="J1147" i="10"/>
  <c r="F638" i="10"/>
  <c r="J647" i="10"/>
  <c r="J706" i="10"/>
  <c r="F775" i="10"/>
  <c r="E915" i="10"/>
  <c r="F947" i="10"/>
  <c r="J608" i="10"/>
  <c r="F684" i="10"/>
  <c r="F686" i="10"/>
  <c r="F694" i="10"/>
  <c r="J810" i="10"/>
  <c r="E875" i="10"/>
  <c r="J884" i="10"/>
  <c r="F1084" i="10"/>
  <c r="F1137" i="10"/>
  <c r="E816" i="10"/>
  <c r="J822" i="10"/>
  <c r="J857" i="10"/>
  <c r="F639" i="10"/>
  <c r="F648" i="10"/>
  <c r="J663" i="10"/>
  <c r="J713" i="10"/>
  <c r="J745" i="10"/>
  <c r="J806" i="10"/>
  <c r="J849" i="10"/>
  <c r="F865" i="10"/>
  <c r="J872" i="10"/>
  <c r="E883" i="10"/>
  <c r="J923" i="10"/>
  <c r="J991" i="10"/>
  <c r="J1139" i="10"/>
  <c r="F1147" i="10"/>
  <c r="E826" i="10"/>
  <c r="E849" i="10"/>
  <c r="E1021" i="10"/>
  <c r="F754" i="10"/>
  <c r="E756" i="10"/>
  <c r="J761" i="10"/>
  <c r="E821" i="10"/>
  <c r="F955" i="10"/>
  <c r="J1163" i="10"/>
  <c r="F1203" i="10"/>
  <c r="J1249" i="10"/>
  <c r="F114" i="10"/>
  <c r="F16" i="10"/>
  <c r="E38" i="10"/>
  <c r="F38" i="10"/>
  <c r="F65" i="10"/>
  <c r="J12" i="10"/>
  <c r="J33" i="10"/>
  <c r="F37" i="10"/>
  <c r="F27" i="10"/>
  <c r="F54" i="10"/>
  <c r="E92" i="10"/>
  <c r="F92" i="10"/>
  <c r="F143" i="10"/>
  <c r="F102" i="10"/>
  <c r="J120" i="10"/>
  <c r="E142" i="10"/>
  <c r="F197" i="10"/>
  <c r="J237" i="10"/>
  <c r="E237" i="10"/>
  <c r="F187" i="10"/>
  <c r="J271" i="10"/>
  <c r="E152" i="10"/>
  <c r="J276" i="10"/>
  <c r="E131" i="10"/>
  <c r="F147" i="10"/>
  <c r="E148" i="10"/>
  <c r="J153" i="10"/>
  <c r="F225" i="10"/>
  <c r="F246" i="10"/>
  <c r="E246" i="10"/>
  <c r="F250" i="10"/>
  <c r="F267" i="10"/>
  <c r="E267" i="10"/>
  <c r="F245" i="10"/>
  <c r="F287" i="10"/>
  <c r="E287" i="10"/>
  <c r="F249" i="10"/>
  <c r="J254" i="10"/>
  <c r="F275" i="10"/>
  <c r="E275" i="10"/>
  <c r="J291" i="10"/>
  <c r="F240" i="10"/>
  <c r="E241" i="10"/>
  <c r="J273" i="10"/>
  <c r="J232" i="10"/>
  <c r="F251" i="10"/>
  <c r="E251" i="10"/>
  <c r="E159" i="10"/>
  <c r="F176" i="10"/>
  <c r="J257" i="10"/>
  <c r="F259" i="10"/>
  <c r="E259" i="10"/>
  <c r="E264" i="10"/>
  <c r="E280" i="10"/>
  <c r="F284" i="10"/>
  <c r="F310" i="10"/>
  <c r="E310" i="10"/>
  <c r="F311" i="10"/>
  <c r="F337" i="10"/>
  <c r="E337" i="10"/>
  <c r="F338" i="10"/>
  <c r="F363" i="10"/>
  <c r="F379" i="10"/>
  <c r="F388" i="10"/>
  <c r="F383" i="10"/>
  <c r="F413" i="10"/>
  <c r="E413" i="10"/>
  <c r="E257" i="10"/>
  <c r="J265" i="10"/>
  <c r="E273" i="10"/>
  <c r="F302" i="10"/>
  <c r="E302" i="10"/>
  <c r="F329" i="10"/>
  <c r="E354" i="10"/>
  <c r="F355" i="10"/>
  <c r="F362" i="10"/>
  <c r="F409" i="10"/>
  <c r="E409" i="10"/>
  <c r="J284" i="10"/>
  <c r="F294" i="10"/>
  <c r="E294" i="10"/>
  <c r="F308" i="10"/>
  <c r="E322" i="10"/>
  <c r="F323" i="10"/>
  <c r="F328" i="10"/>
  <c r="J328" i="10"/>
  <c r="J348" i="10"/>
  <c r="E350" i="10"/>
  <c r="E377" i="10"/>
  <c r="J394" i="10"/>
  <c r="J432" i="10"/>
  <c r="E186" i="10"/>
  <c r="E213" i="10"/>
  <c r="F247" i="10"/>
  <c r="F286" i="10"/>
  <c r="F321" i="10"/>
  <c r="E381" i="10"/>
  <c r="F382" i="10"/>
  <c r="E382" i="10"/>
  <c r="F389" i="10"/>
  <c r="J340" i="10"/>
  <c r="E342" i="10"/>
  <c r="F364" i="10"/>
  <c r="E364" i="10"/>
  <c r="F385" i="10"/>
  <c r="E385" i="10"/>
  <c r="F402" i="10"/>
  <c r="F434" i="10"/>
  <c r="J314" i="10"/>
  <c r="F318" i="10"/>
  <c r="E318" i="10"/>
  <c r="F345" i="10"/>
  <c r="E345" i="10"/>
  <c r="F352" i="10"/>
  <c r="E361" i="10"/>
  <c r="E370" i="10"/>
  <c r="F380" i="10"/>
  <c r="E380" i="10"/>
  <c r="F391" i="10"/>
  <c r="F406" i="10"/>
  <c r="E406" i="10"/>
  <c r="F351" i="10"/>
  <c r="J360" i="10"/>
  <c r="F384" i="10"/>
  <c r="J399" i="10"/>
  <c r="J327" i="10"/>
  <c r="E335" i="10"/>
  <c r="E351" i="10"/>
  <c r="E362" i="10"/>
  <c r="E369" i="10"/>
  <c r="J376" i="10"/>
  <c r="F387" i="10"/>
  <c r="J398" i="10"/>
  <c r="J403" i="10"/>
  <c r="J410" i="10"/>
  <c r="E428" i="10"/>
  <c r="J430" i="10"/>
  <c r="J434" i="10"/>
  <c r="J435" i="10"/>
  <c r="J437" i="10"/>
  <c r="J456" i="10"/>
  <c r="J457" i="10"/>
  <c r="F471" i="10"/>
  <c r="J474" i="10"/>
  <c r="F479" i="10"/>
  <c r="E374" i="10"/>
  <c r="E401" i="10"/>
  <c r="E433" i="10"/>
  <c r="F442" i="10"/>
  <c r="F469" i="10"/>
  <c r="E378" i="10"/>
  <c r="J379" i="10"/>
  <c r="J384" i="10"/>
  <c r="J406" i="10"/>
  <c r="J411" i="10"/>
  <c r="J440" i="10"/>
  <c r="J441" i="10"/>
  <c r="F455" i="10"/>
  <c r="F466" i="10"/>
  <c r="J483" i="10"/>
  <c r="J484" i="10"/>
  <c r="F484" i="10"/>
  <c r="F490" i="10"/>
  <c r="F508" i="10"/>
  <c r="F515" i="10"/>
  <c r="E519" i="10"/>
  <c r="F377" i="10"/>
  <c r="F404" i="10"/>
  <c r="E407" i="10"/>
  <c r="F453" i="10"/>
  <c r="E453" i="10"/>
  <c r="J465" i="10"/>
  <c r="J471" i="10"/>
  <c r="E483" i="10"/>
  <c r="J485" i="10"/>
  <c r="F498" i="10"/>
  <c r="E498" i="10"/>
  <c r="J504" i="10"/>
  <c r="F535" i="10"/>
  <c r="E535" i="10"/>
  <c r="F381" i="10"/>
  <c r="F408" i="10"/>
  <c r="J426" i="10"/>
  <c r="F439" i="10"/>
  <c r="F450" i="10"/>
  <c r="E464" i="10"/>
  <c r="J469" i="10"/>
  <c r="F488" i="10"/>
  <c r="E488" i="10"/>
  <c r="J494" i="10"/>
  <c r="F506" i="10"/>
  <c r="J512" i="10"/>
  <c r="F410" i="10"/>
  <c r="F412" i="10"/>
  <c r="J431" i="10"/>
  <c r="F437" i="10"/>
  <c r="J442" i="10"/>
  <c r="F497" i="10"/>
  <c r="F514" i="10"/>
  <c r="E514" i="10"/>
  <c r="F518" i="10"/>
  <c r="E518" i="10"/>
  <c r="F538" i="10"/>
  <c r="F461" i="10"/>
  <c r="J466" i="10"/>
  <c r="F480" i="10"/>
  <c r="F487" i="10"/>
  <c r="F505" i="10"/>
  <c r="J510" i="10"/>
  <c r="J529" i="10"/>
  <c r="J541" i="10"/>
  <c r="E546" i="10"/>
  <c r="E472" i="10"/>
  <c r="F513" i="10"/>
  <c r="E530" i="10"/>
  <c r="J530" i="10"/>
  <c r="F585" i="10"/>
  <c r="F593" i="10"/>
  <c r="E495" i="10"/>
  <c r="E503" i="10"/>
  <c r="J515" i="10"/>
  <c r="J520" i="10"/>
  <c r="J535" i="10"/>
  <c r="F590" i="10"/>
  <c r="J438" i="10"/>
  <c r="J446" i="10"/>
  <c r="J454" i="10"/>
  <c r="E462" i="10"/>
  <c r="J470" i="10"/>
  <c r="J481" i="10"/>
  <c r="J489" i="10"/>
  <c r="E504" i="10"/>
  <c r="E512" i="10"/>
  <c r="J513" i="10"/>
  <c r="E516" i="10"/>
  <c r="E565" i="10"/>
  <c r="F569" i="10"/>
  <c r="J574" i="10"/>
  <c r="F584" i="10"/>
  <c r="J586" i="10"/>
  <c r="J597" i="10"/>
  <c r="J523" i="10"/>
  <c r="F536" i="10"/>
  <c r="J536" i="10"/>
  <c r="J539" i="10"/>
  <c r="E542" i="10"/>
  <c r="F552" i="10"/>
  <c r="J552" i="10"/>
  <c r="J568" i="10"/>
  <c r="J581" i="10"/>
  <c r="F622" i="10"/>
  <c r="F519" i="10"/>
  <c r="F521" i="10"/>
  <c r="F537" i="10"/>
  <c r="F553" i="10"/>
  <c r="E578" i="10"/>
  <c r="F578" i="10"/>
  <c r="F588" i="10"/>
  <c r="F606" i="10"/>
  <c r="J543" i="10"/>
  <c r="J554" i="10"/>
  <c r="J565" i="10"/>
  <c r="F567" i="10"/>
  <c r="F577" i="10"/>
  <c r="E577" i="10"/>
  <c r="F598" i="10"/>
  <c r="F572" i="10"/>
  <c r="F605" i="10"/>
  <c r="F608" i="10"/>
  <c r="E608" i="10"/>
  <c r="J519" i="10"/>
  <c r="J528" i="10"/>
  <c r="E529" i="10"/>
  <c r="J531" i="10"/>
  <c r="J544" i="10"/>
  <c r="E545" i="10"/>
  <c r="E556" i="10"/>
  <c r="F571" i="10"/>
  <c r="J578" i="10"/>
  <c r="F581" i="10"/>
  <c r="F586" i="10"/>
  <c r="F597" i="10"/>
  <c r="E620" i="10"/>
  <c r="E624" i="10"/>
  <c r="E628" i="10"/>
  <c r="J628" i="10"/>
  <c r="F647" i="10"/>
  <c r="F663" i="10"/>
  <c r="E663" i="10"/>
  <c r="F690" i="10"/>
  <c r="F706" i="10"/>
  <c r="E706" i="10"/>
  <c r="J582" i="10"/>
  <c r="E584" i="10"/>
  <c r="E588" i="10"/>
  <c r="E590" i="10"/>
  <c r="J592" i="10"/>
  <c r="J593" i="10"/>
  <c r="J595" i="10"/>
  <c r="J601" i="10"/>
  <c r="J603" i="10"/>
  <c r="J607" i="10"/>
  <c r="E609" i="10"/>
  <c r="J611" i="10"/>
  <c r="J625" i="10"/>
  <c r="J652" i="10"/>
  <c r="F685" i="10"/>
  <c r="J695" i="10"/>
  <c r="F701" i="10"/>
  <c r="F712" i="10"/>
  <c r="F719" i="10"/>
  <c r="F722" i="10"/>
  <c r="F727" i="10"/>
  <c r="F583" i="10"/>
  <c r="F591" i="10"/>
  <c r="F594" i="10"/>
  <c r="F602" i="10"/>
  <c r="F610" i="10"/>
  <c r="E613" i="10"/>
  <c r="F632" i="10"/>
  <c r="E640" i="10"/>
  <c r="E678" i="10"/>
  <c r="J731" i="10"/>
  <c r="F741" i="10"/>
  <c r="F623" i="10"/>
  <c r="E623" i="10"/>
  <c r="F650" i="10"/>
  <c r="E650" i="10"/>
  <c r="F718" i="10"/>
  <c r="F726" i="10"/>
  <c r="F730" i="10"/>
  <c r="E730" i="10"/>
  <c r="F596" i="10"/>
  <c r="E597" i="10"/>
  <c r="F599" i="10"/>
  <c r="F604" i="10"/>
  <c r="E605" i="10"/>
  <c r="F607" i="10"/>
  <c r="F612" i="10"/>
  <c r="J632" i="10"/>
  <c r="F655" i="10"/>
  <c r="J662" i="10"/>
  <c r="F682" i="10"/>
  <c r="J689" i="10"/>
  <c r="E698" i="10"/>
  <c r="F721" i="10"/>
  <c r="F631" i="10"/>
  <c r="F729" i="10"/>
  <c r="E729" i="10"/>
  <c r="J730" i="10"/>
  <c r="J605" i="10"/>
  <c r="J644" i="10"/>
  <c r="J653" i="10"/>
  <c r="J669" i="10"/>
  <c r="F675" i="10"/>
  <c r="J680" i="10"/>
  <c r="F691" i="10"/>
  <c r="J696" i="10"/>
  <c r="F707" i="10"/>
  <c r="J675" i="10"/>
  <c r="E683" i="10"/>
  <c r="J691" i="10"/>
  <c r="E726" i="10"/>
  <c r="F736" i="10"/>
  <c r="J742" i="10"/>
  <c r="J750" i="10"/>
  <c r="F753" i="10"/>
  <c r="F763" i="10"/>
  <c r="E772" i="10"/>
  <c r="J826" i="10"/>
  <c r="J830" i="10"/>
  <c r="E833" i="10"/>
  <c r="F846" i="10"/>
  <c r="F848" i="10"/>
  <c r="J883" i="10"/>
  <c r="E563" i="10"/>
  <c r="J571" i="10"/>
  <c r="J579" i="10"/>
  <c r="J587" i="10"/>
  <c r="J598" i="10"/>
  <c r="J606" i="10"/>
  <c r="J614" i="10"/>
  <c r="J622" i="10"/>
  <c r="E630" i="10"/>
  <c r="E633" i="10"/>
  <c r="J657" i="10"/>
  <c r="J676" i="10"/>
  <c r="J684" i="10"/>
  <c r="J692" i="10"/>
  <c r="J719" i="10"/>
  <c r="F731" i="10"/>
  <c r="E733" i="10"/>
  <c r="F734" i="10"/>
  <c r="J749" i="10"/>
  <c r="J781" i="10"/>
  <c r="J787" i="10"/>
  <c r="E802" i="10"/>
  <c r="J808" i="10"/>
  <c r="F811" i="10"/>
  <c r="F816" i="10"/>
  <c r="F821" i="10"/>
  <c r="F837" i="10"/>
  <c r="E837" i="10"/>
  <c r="J758" i="10"/>
  <c r="F861" i="10"/>
  <c r="F872" i="10"/>
  <c r="E872" i="10"/>
  <c r="J736" i="10"/>
  <c r="F742" i="10"/>
  <c r="E761" i="10"/>
  <c r="J763" i="10"/>
  <c r="F769" i="10"/>
  <c r="E806" i="10"/>
  <c r="F845" i="10"/>
  <c r="E845" i="10"/>
  <c r="F766" i="10"/>
  <c r="E767" i="10"/>
  <c r="F810" i="10"/>
  <c r="E810" i="10"/>
  <c r="J732" i="10"/>
  <c r="J738" i="10"/>
  <c r="J759" i="10"/>
  <c r="J790" i="10"/>
  <c r="E791" i="10"/>
  <c r="J827" i="10"/>
  <c r="F843" i="10"/>
  <c r="E843" i="10"/>
  <c r="J747" i="10"/>
  <c r="J774" i="10"/>
  <c r="E797" i="10"/>
  <c r="J804" i="10"/>
  <c r="J835" i="10"/>
  <c r="F838" i="10"/>
  <c r="F849" i="10"/>
  <c r="F860" i="10"/>
  <c r="F842" i="10"/>
  <c r="F862" i="10"/>
  <c r="E880" i="10"/>
  <c r="J880" i="10"/>
  <c r="J727" i="10"/>
  <c r="J735" i="10"/>
  <c r="J743" i="10"/>
  <c r="J762" i="10"/>
  <c r="J770" i="10"/>
  <c r="J786" i="10"/>
  <c r="J812" i="10"/>
  <c r="J838" i="10"/>
  <c r="J878" i="10"/>
  <c r="F894" i="10"/>
  <c r="J894" i="10"/>
  <c r="J914" i="10"/>
  <c r="E953" i="10"/>
  <c r="J842" i="10"/>
  <c r="J903" i="10"/>
  <c r="F913" i="10"/>
  <c r="J916" i="10"/>
  <c r="J940" i="10"/>
  <c r="F948" i="10"/>
  <c r="F956" i="10"/>
  <c r="F964" i="10"/>
  <c r="F972" i="10"/>
  <c r="J977" i="10"/>
  <c r="F813" i="10"/>
  <c r="E865" i="10"/>
  <c r="F905" i="10"/>
  <c r="F906" i="10"/>
  <c r="J908" i="10"/>
  <c r="E934" i="10"/>
  <c r="F844" i="10"/>
  <c r="J896" i="10"/>
  <c r="F903" i="10"/>
  <c r="F911" i="10"/>
  <c r="J915" i="10"/>
  <c r="E926" i="10"/>
  <c r="F938" i="10"/>
  <c r="F965" i="10"/>
  <c r="F973" i="10"/>
  <c r="F979" i="10"/>
  <c r="E857" i="10"/>
  <c r="E868" i="10"/>
  <c r="J879" i="10"/>
  <c r="J895" i="10"/>
  <c r="J922" i="10"/>
  <c r="J942" i="10"/>
  <c r="E946" i="10"/>
  <c r="E954" i="10"/>
  <c r="E962" i="10"/>
  <c r="J893" i="10"/>
  <c r="J912" i="10"/>
  <c r="J920" i="10"/>
  <c r="J928" i="10"/>
  <c r="J936" i="10"/>
  <c r="E1013" i="10"/>
  <c r="F1016" i="10"/>
  <c r="F1019" i="10"/>
  <c r="J1026" i="10"/>
  <c r="F1008" i="10"/>
  <c r="J1034" i="10"/>
  <c r="F864" i="10"/>
  <c r="F867" i="10"/>
  <c r="F875" i="10"/>
  <c r="F883" i="10"/>
  <c r="F891" i="10"/>
  <c r="F910" i="10"/>
  <c r="F918" i="10"/>
  <c r="F926" i="10"/>
  <c r="F934" i="10"/>
  <c r="F942" i="10"/>
  <c r="F953" i="10"/>
  <c r="F961" i="10"/>
  <c r="F969" i="10"/>
  <c r="F977" i="10"/>
  <c r="J988" i="10"/>
  <c r="J990" i="10"/>
  <c r="F1028" i="10"/>
  <c r="F1046" i="10"/>
  <c r="F984" i="10"/>
  <c r="J987" i="10"/>
  <c r="J1005" i="10"/>
  <c r="J1007" i="10"/>
  <c r="J1021" i="10"/>
  <c r="F981" i="10"/>
  <c r="F992" i="10"/>
  <c r="J995" i="10"/>
  <c r="J1010" i="10"/>
  <c r="J1012" i="10"/>
  <c r="J1020" i="10"/>
  <c r="J1027" i="10"/>
  <c r="J1033" i="10"/>
  <c r="F1054" i="10"/>
  <c r="J1011" i="10"/>
  <c r="J1022" i="10"/>
  <c r="J1047" i="10"/>
  <c r="J1032" i="10"/>
  <c r="F1045" i="10"/>
  <c r="J1031" i="10"/>
  <c r="J1038" i="10"/>
  <c r="J1061" i="10"/>
  <c r="F1071" i="10"/>
  <c r="E1035" i="10"/>
  <c r="J1046" i="10"/>
  <c r="J1057" i="10"/>
  <c r="F1097" i="10"/>
  <c r="F1133" i="10"/>
  <c r="E1056" i="10"/>
  <c r="J1079" i="10"/>
  <c r="J1082" i="10"/>
  <c r="J1104" i="10"/>
  <c r="J1029" i="10"/>
  <c r="E1039" i="10"/>
  <c r="J1080" i="10"/>
  <c r="F1095" i="10"/>
  <c r="F1120" i="10"/>
  <c r="F1079" i="10"/>
  <c r="J1101" i="10"/>
  <c r="J1121" i="10"/>
  <c r="F1149" i="10"/>
  <c r="J1107" i="10"/>
  <c r="J1123" i="10"/>
  <c r="F1131" i="10"/>
  <c r="J1092" i="10"/>
  <c r="J1108" i="10"/>
  <c r="J1110" i="10"/>
  <c r="J1117" i="10"/>
  <c r="F1117" i="10"/>
  <c r="F1119" i="10"/>
  <c r="E1084" i="10"/>
  <c r="F1125" i="10"/>
  <c r="F1141" i="10"/>
  <c r="E1141" i="10"/>
  <c r="J1076" i="10"/>
  <c r="F1081" i="10"/>
  <c r="J1086" i="10"/>
  <c r="J1097" i="10"/>
  <c r="J1103" i="10"/>
  <c r="J1127" i="10"/>
  <c r="J1141" i="10"/>
  <c r="J1143" i="10"/>
  <c r="F1144" i="10"/>
  <c r="J1154" i="10"/>
  <c r="J1111" i="10"/>
  <c r="J1122" i="10"/>
  <c r="J1133" i="10"/>
  <c r="F1159" i="10"/>
  <c r="J1149" i="10"/>
  <c r="F1152" i="10"/>
  <c r="F1157" i="10"/>
  <c r="E1165" i="10"/>
  <c r="E1184" i="10"/>
  <c r="E1215" i="10"/>
  <c r="F1215" i="10"/>
  <c r="F1150" i="10"/>
  <c r="J1150" i="10"/>
  <c r="E1153" i="10"/>
  <c r="J1155" i="10"/>
  <c r="J1159" i="10"/>
  <c r="J1180" i="10"/>
  <c r="J1226" i="10"/>
  <c r="E1147" i="10"/>
  <c r="F1155" i="10"/>
  <c r="F1158" i="10"/>
  <c r="J1158" i="10"/>
  <c r="F1165" i="10"/>
  <c r="F1173" i="10"/>
  <c r="E1195" i="10"/>
  <c r="F1151" i="10"/>
  <c r="F1161" i="10"/>
  <c r="F1202" i="10"/>
  <c r="E1202" i="10"/>
  <c r="F1192" i="10"/>
  <c r="J1171" i="10"/>
  <c r="J1173" i="10"/>
  <c r="F1191" i="10"/>
  <c r="J1232" i="10"/>
  <c r="F1175" i="10"/>
  <c r="J1186" i="10"/>
  <c r="J1185" i="10"/>
  <c r="J1200" i="10"/>
  <c r="J1205" i="10"/>
  <c r="F1233" i="10"/>
  <c r="F1198" i="10"/>
  <c r="F1201" i="10"/>
  <c r="J1216" i="10"/>
  <c r="E1191" i="10"/>
  <c r="F1209" i="10"/>
  <c r="J1209" i="10"/>
  <c r="J1219" i="10"/>
  <c r="J1221" i="10"/>
  <c r="F1252" i="10"/>
  <c r="J1227" i="10"/>
  <c r="J1247" i="10"/>
  <c r="E1207" i="10"/>
  <c r="F1217" i="10"/>
  <c r="J1220" i="10"/>
  <c r="J1231" i="10"/>
  <c r="J1233" i="10"/>
  <c r="F1251" i="10"/>
  <c r="E1218" i="10"/>
  <c r="F1270" i="10"/>
  <c r="F1272" i="10"/>
  <c r="F1289" i="10"/>
  <c r="J1235" i="10"/>
  <c r="J1263" i="10"/>
  <c r="J1246" i="10"/>
  <c r="F1248" i="10"/>
  <c r="F1257" i="10"/>
  <c r="J1245" i="10"/>
  <c r="F1253" i="10"/>
  <c r="F1256" i="10"/>
  <c r="F1290" i="10"/>
  <c r="E1290" i="10"/>
  <c r="F1259" i="10"/>
  <c r="F1267" i="10"/>
  <c r="E1240" i="10"/>
  <c r="E1251" i="10"/>
  <c r="J1257" i="10"/>
  <c r="J1267" i="10"/>
  <c r="J1268" i="10"/>
  <c r="F1284" i="10"/>
  <c r="J1290" i="10"/>
  <c r="E1256" i="10"/>
  <c r="J1287" i="10"/>
  <c r="J1288" i="10"/>
  <c r="J1262" i="10"/>
  <c r="J1273" i="10"/>
  <c r="E1292" i="10"/>
  <c r="J1277" i="10"/>
  <c r="J1289" i="10"/>
  <c r="J1293" i="10"/>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8" i="1"/>
  <c r="F1218" i="10" l="1"/>
  <c r="F436" i="10"/>
  <c r="F609" i="10"/>
  <c r="J821" i="10"/>
  <c r="F711" i="10"/>
  <c r="E994" i="10"/>
  <c r="F1153" i="10"/>
  <c r="E950" i="10"/>
  <c r="F757" i="10"/>
  <c r="J744" i="10"/>
  <c r="F743" i="10"/>
  <c r="E1016" i="10"/>
  <c r="F935" i="10"/>
  <c r="F853" i="10"/>
  <c r="F832" i="10"/>
  <c r="E447" i="10"/>
  <c r="F893" i="10"/>
  <c r="F482" i="10"/>
  <c r="E537" i="10"/>
  <c r="E229" i="10"/>
  <c r="F370" i="10"/>
  <c r="J1009" i="10"/>
  <c r="J600" i="10"/>
  <c r="F563" i="10"/>
  <c r="J639" i="10"/>
  <c r="F852" i="10"/>
  <c r="J1192" i="10"/>
  <c r="J673" i="10"/>
  <c r="E1156" i="10"/>
  <c r="E1119" i="10"/>
  <c r="J834" i="10"/>
  <c r="F899" i="10"/>
  <c r="F740" i="10"/>
  <c r="F676" i="10"/>
  <c r="J556" i="10"/>
  <c r="F520" i="10"/>
  <c r="J1162" i="10"/>
  <c r="J88" i="10"/>
  <c r="J994" i="10"/>
  <c r="E421" i="10"/>
  <c r="J525" i="10"/>
  <c r="F419" i="10"/>
  <c r="J802" i="10"/>
  <c r="E1192" i="10"/>
  <c r="E1176" i="10"/>
  <c r="F1187" i="10"/>
  <c r="E1024" i="10"/>
  <c r="J982" i="10"/>
  <c r="J867" i="10"/>
  <c r="E1102" i="10"/>
  <c r="F835" i="10"/>
  <c r="J798" i="10"/>
  <c r="E612" i="10"/>
  <c r="F1037" i="10"/>
  <c r="E970" i="10"/>
  <c r="J400" i="10"/>
  <c r="E1149" i="10"/>
  <c r="E961" i="10"/>
  <c r="J1106" i="10"/>
  <c r="J1056" i="10"/>
  <c r="J966" i="10"/>
  <c r="E861" i="10"/>
  <c r="E935" i="10"/>
  <c r="F939" i="10"/>
  <c r="F780" i="10"/>
  <c r="F737" i="10"/>
  <c r="F692" i="10"/>
  <c r="E521" i="10"/>
  <c r="E463" i="10"/>
  <c r="J425" i="10"/>
  <c r="F643" i="10"/>
  <c r="J623" i="10"/>
  <c r="J864" i="10"/>
  <c r="J496" i="10"/>
  <c r="F616" i="10"/>
  <c r="J589" i="10"/>
  <c r="J451" i="10"/>
  <c r="F582" i="10"/>
  <c r="F534" i="10"/>
  <c r="E393" i="10"/>
  <c r="F674" i="10"/>
  <c r="J577" i="10"/>
  <c r="F545" i="10"/>
  <c r="E507" i="10"/>
  <c r="E469" i="10"/>
  <c r="J302" i="10"/>
  <c r="J537" i="10"/>
  <c r="J460" i="10"/>
  <c r="E410" i="10"/>
  <c r="E326" i="10"/>
  <c r="J477" i="10"/>
  <c r="J371" i="10"/>
  <c r="J353" i="10"/>
  <c r="J321" i="10"/>
  <c r="J307" i="10"/>
  <c r="J292" i="10"/>
  <c r="E358" i="10"/>
  <c r="J326" i="10"/>
  <c r="F405" i="10"/>
  <c r="F346" i="10"/>
  <c r="E319" i="10"/>
  <c r="E291" i="10"/>
  <c r="J221" i="10"/>
  <c r="F503" i="10"/>
  <c r="J594" i="10"/>
  <c r="E265" i="10"/>
  <c r="J270" i="10"/>
  <c r="J154" i="10"/>
  <c r="F75" i="10"/>
  <c r="J61" i="10"/>
  <c r="E1005" i="10"/>
  <c r="F190" i="10"/>
  <c r="J104" i="10"/>
  <c r="F252" i="10"/>
  <c r="F227" i="10"/>
  <c r="F826" i="10"/>
  <c r="J1176" i="10"/>
  <c r="J1243" i="10"/>
  <c r="J1137" i="10"/>
  <c r="E526" i="10"/>
  <c r="J961" i="10"/>
  <c r="J1001" i="10"/>
  <c r="F260" i="10"/>
  <c r="J252" i="10"/>
  <c r="J148" i="10"/>
  <c r="F1268" i="10"/>
  <c r="E460" i="10"/>
  <c r="J319" i="10"/>
  <c r="F291" i="10"/>
  <c r="F1273" i="10"/>
  <c r="E1210" i="10"/>
  <c r="E1106" i="10"/>
  <c r="F568" i="10"/>
  <c r="E997" i="10"/>
  <c r="E1196" i="10"/>
  <c r="F1156" i="10"/>
  <c r="E1065" i="10"/>
  <c r="J1093" i="10"/>
  <c r="J906" i="10"/>
  <c r="F929" i="10"/>
  <c r="E785" i="10"/>
  <c r="J641" i="10"/>
  <c r="J617" i="10"/>
  <c r="E375" i="10"/>
  <c r="E425" i="10"/>
  <c r="E104" i="10"/>
  <c r="E292" i="10"/>
  <c r="J1215" i="10"/>
  <c r="J1091" i="10"/>
  <c r="J1002" i="10"/>
  <c r="F748" i="10"/>
  <c r="F657" i="10"/>
  <c r="F659" i="10"/>
  <c r="J374" i="10"/>
  <c r="J428" i="10"/>
  <c r="F416" i="10"/>
  <c r="J315" i="10"/>
  <c r="E295" i="10"/>
  <c r="F228" i="10"/>
  <c r="J874" i="10"/>
  <c r="J1126" i="10"/>
  <c r="J1145" i="10"/>
  <c r="J754" i="10"/>
  <c r="E707" i="10"/>
  <c r="E589" i="10"/>
  <c r="E496" i="10"/>
  <c r="E386" i="10"/>
  <c r="E321" i="10"/>
  <c r="J1075" i="10"/>
  <c r="F335" i="10"/>
  <c r="J283" i="10"/>
  <c r="J792" i="10"/>
  <c r="J811" i="10"/>
  <c r="J765" i="10"/>
  <c r="F463" i="10"/>
  <c r="E993" i="10"/>
  <c r="F1002" i="10"/>
  <c r="E1014" i="10"/>
  <c r="E982" i="10"/>
  <c r="E815" i="10"/>
  <c r="F985" i="10"/>
  <c r="J760" i="10"/>
  <c r="J780" i="10"/>
  <c r="J728" i="10"/>
  <c r="J329" i="10"/>
  <c r="J791" i="10"/>
  <c r="F923" i="10"/>
  <c r="E896" i="10"/>
  <c r="F760" i="10"/>
  <c r="J521" i="10"/>
  <c r="E379" i="10"/>
  <c r="F1292" i="10"/>
  <c r="E1075" i="10"/>
  <c r="J832" i="10"/>
  <c r="J845" i="10"/>
  <c r="J534" i="10"/>
  <c r="E480" i="10"/>
  <c r="J650" i="10"/>
  <c r="F205" i="10"/>
  <c r="J364" i="10"/>
  <c r="F1024" i="10"/>
  <c r="E910" i="10"/>
  <c r="E585" i="10"/>
  <c r="E573" i="10"/>
  <c r="E550" i="10"/>
  <c r="E511" i="10"/>
  <c r="J365" i="10"/>
  <c r="F244" i="10"/>
  <c r="E383" i="10"/>
  <c r="F1288" i="10"/>
  <c r="E1060" i="10"/>
  <c r="J844" i="10"/>
  <c r="E805" i="10"/>
  <c r="J612" i="10"/>
  <c r="J562" i="10"/>
  <c r="F698" i="10"/>
  <c r="J409" i="10"/>
  <c r="F464" i="10"/>
  <c r="J334" i="10"/>
  <c r="E124" i="10"/>
  <c r="E243" i="10"/>
  <c r="E1140" i="10"/>
  <c r="E1172" i="10"/>
  <c r="F931" i="10"/>
  <c r="F919" i="10"/>
  <c r="J911" i="10"/>
  <c r="J447" i="10"/>
  <c r="J546" i="10"/>
  <c r="E405" i="10"/>
  <c r="E725" i="10"/>
  <c r="J1272" i="10"/>
  <c r="F1184" i="10"/>
  <c r="F770" i="10"/>
  <c r="J818" i="10"/>
  <c r="F1102" i="10"/>
  <c r="F888" i="10"/>
  <c r="J863" i="10"/>
  <c r="E841" i="10"/>
  <c r="F785" i="10"/>
  <c r="F678" i="10"/>
  <c r="E452" i="10"/>
  <c r="E248" i="10"/>
  <c r="J233" i="10"/>
  <c r="J1014" i="10"/>
  <c r="E1001" i="10"/>
  <c r="J930" i="10"/>
  <c r="E919" i="10"/>
  <c r="E832" i="10"/>
  <c r="E315" i="10"/>
  <c r="E260" i="10"/>
  <c r="F124" i="10"/>
  <c r="J1244" i="10"/>
  <c r="F1179" i="10"/>
  <c r="J1179" i="10"/>
  <c r="F1210" i="10"/>
  <c r="J1168" i="10"/>
  <c r="J1157" i="10"/>
  <c r="J1060" i="10"/>
  <c r="J1024" i="10"/>
  <c r="F1059" i="10"/>
  <c r="J805" i="10"/>
  <c r="J900" i="10"/>
  <c r="J919" i="10"/>
  <c r="J771" i="10"/>
  <c r="J809" i="10"/>
  <c r="F625" i="10"/>
  <c r="F700" i="10"/>
  <c r="F829" i="10"/>
  <c r="F1060" i="10"/>
  <c r="E996" i="10"/>
  <c r="J815" i="10"/>
  <c r="E760" i="10"/>
  <c r="J718" i="10"/>
  <c r="E499" i="10"/>
  <c r="J383" i="10"/>
  <c r="E329" i="10"/>
  <c r="J368" i="10"/>
  <c r="E252" i="10"/>
  <c r="J248" i="10"/>
  <c r="J573" i="10"/>
  <c r="F982" i="10"/>
  <c r="F295" i="10"/>
  <c r="J938" i="10"/>
  <c r="J664" i="10"/>
  <c r="E543" i="10"/>
  <c r="E412" i="10"/>
  <c r="J702" i="10"/>
  <c r="J417" i="10"/>
  <c r="E771" i="10"/>
  <c r="E818" i="10"/>
  <c r="J665" i="10"/>
  <c r="E656" i="10"/>
  <c r="E365" i="10"/>
  <c r="J421" i="10"/>
  <c r="J405" i="10"/>
  <c r="F1293" i="10"/>
  <c r="J1090" i="10"/>
  <c r="J839" i="10"/>
  <c r="J497" i="10"/>
  <c r="E343" i="10"/>
  <c r="J243" i="10"/>
  <c r="J1119" i="10"/>
  <c r="E977" i="10"/>
  <c r="F1243" i="10"/>
  <c r="F820" i="10"/>
  <c r="J807" i="10"/>
  <c r="J682" i="10"/>
  <c r="E752" i="10"/>
  <c r="F554" i="10"/>
  <c r="E639" i="10"/>
  <c r="E822" i="10"/>
  <c r="E596" i="10"/>
  <c r="E394" i="10"/>
  <c r="J1013" i="10"/>
  <c r="J472" i="10"/>
  <c r="J385" i="10"/>
  <c r="F1075" i="10"/>
  <c r="J599" i="10"/>
  <c r="E1157" i="10"/>
  <c r="J1118" i="10"/>
  <c r="E1200" i="10"/>
  <c r="E986" i="10"/>
  <c r="F1009" i="10"/>
  <c r="F808" i="10"/>
  <c r="F873" i="10"/>
  <c r="J907" i="10"/>
  <c r="J690" i="10"/>
  <c r="E807" i="10"/>
  <c r="J764" i="10"/>
  <c r="E780" i="10"/>
  <c r="J615" i="10"/>
  <c r="E479" i="10"/>
  <c r="J797" i="10"/>
  <c r="J591" i="10"/>
  <c r="J767" i="10"/>
  <c r="J635" i="10"/>
  <c r="J569" i="10"/>
  <c r="F546" i="10"/>
  <c r="J511" i="10"/>
  <c r="E338" i="10"/>
  <c r="J620" i="10"/>
  <c r="F507" i="10"/>
  <c r="E440" i="10"/>
  <c r="E429" i="10"/>
  <c r="E390" i="10"/>
  <c r="J518" i="10"/>
  <c r="E471" i="10"/>
  <c r="E346" i="10"/>
  <c r="E18" i="10"/>
  <c r="J354" i="10"/>
  <c r="J1191" i="10"/>
  <c r="J467" i="10"/>
  <c r="J686" i="10"/>
  <c r="J788" i="10"/>
  <c r="F807" i="10"/>
  <c r="E699" i="10"/>
  <c r="J509" i="10"/>
  <c r="J224" i="10"/>
  <c r="J306" i="10"/>
  <c r="J261" i="10"/>
  <c r="J211" i="10"/>
  <c r="J223" i="10"/>
  <c r="J169" i="10"/>
  <c r="F230" i="10"/>
  <c r="J110" i="10"/>
  <c r="F199" i="10"/>
  <c r="J115" i="10"/>
  <c r="J91" i="10"/>
  <c r="J272" i="10"/>
  <c r="J103" i="10"/>
  <c r="J66" i="10"/>
  <c r="J87" i="10"/>
  <c r="J346" i="10"/>
  <c r="J255" i="10"/>
  <c r="F822" i="10"/>
  <c r="F105" i="10"/>
  <c r="J1197" i="10"/>
  <c r="J269" i="10"/>
  <c r="E187" i="10"/>
  <c r="J258" i="10"/>
  <c r="J161" i="10"/>
  <c r="J89" i="10"/>
  <c r="J94" i="10"/>
  <c r="J64" i="10"/>
  <c r="J63" i="10"/>
  <c r="E1203" i="10"/>
  <c r="J1203" i="10"/>
  <c r="J266" i="10"/>
  <c r="E222" i="10"/>
  <c r="J178" i="10"/>
  <c r="J210" i="10"/>
  <c r="J141" i="10"/>
  <c r="J111" i="10"/>
  <c r="J138" i="10"/>
  <c r="J83" i="10"/>
  <c r="J181" i="10"/>
  <c r="J54" i="10"/>
  <c r="J52" i="10"/>
  <c r="J59" i="10"/>
  <c r="E764" i="10"/>
  <c r="F1227" i="10"/>
  <c r="F1018" i="10"/>
  <c r="J716" i="10"/>
  <c r="E316" i="10"/>
  <c r="F266" i="10"/>
  <c r="E179" i="10"/>
  <c r="E214" i="10"/>
  <c r="J176" i="10"/>
  <c r="J277" i="10"/>
  <c r="J177" i="10"/>
  <c r="J101" i="10"/>
  <c r="J173" i="10"/>
  <c r="J128" i="10"/>
  <c r="J126" i="10"/>
  <c r="J51" i="10"/>
  <c r="J130" i="10"/>
  <c r="J93" i="10"/>
  <c r="J1132" i="10"/>
  <c r="J1292" i="10"/>
  <c r="J294" i="10"/>
  <c r="F140" i="10"/>
  <c r="J498" i="10"/>
  <c r="J308" i="10"/>
  <c r="J313" i="10"/>
  <c r="F288" i="10"/>
  <c r="J298" i="10"/>
  <c r="E228" i="10"/>
  <c r="J205" i="10"/>
  <c r="J274" i="10"/>
  <c r="J249" i="10"/>
  <c r="J182" i="10"/>
  <c r="J150" i="10"/>
  <c r="J219" i="10"/>
  <c r="J123" i="10"/>
  <c r="J74" i="10"/>
  <c r="J90" i="10"/>
  <c r="J72" i="10"/>
  <c r="J121" i="10"/>
  <c r="J102" i="10"/>
  <c r="J303" i="10"/>
  <c r="F168" i="10"/>
  <c r="F129" i="10"/>
  <c r="E268" i="10"/>
  <c r="F216" i="10"/>
  <c r="F66" i="10"/>
  <c r="F161" i="10"/>
  <c r="E65" i="10"/>
  <c r="F55" i="10"/>
  <c r="J152" i="10"/>
  <c r="J213" i="10"/>
  <c r="J293" i="10"/>
  <c r="F296" i="10"/>
  <c r="J281" i="10"/>
  <c r="J227" i="10"/>
  <c r="E165" i="10"/>
  <c r="J204" i="10"/>
  <c r="J113" i="10"/>
  <c r="J84" i="10"/>
  <c r="J155" i="10"/>
  <c r="J239" i="10"/>
  <c r="J193" i="10"/>
  <c r="E67" i="10"/>
  <c r="J99" i="10"/>
  <c r="J70" i="10"/>
  <c r="J931" i="10"/>
  <c r="E710" i="10"/>
  <c r="E690" i="10"/>
  <c r="E600" i="10"/>
  <c r="F293" i="10"/>
  <c r="J253" i="10"/>
  <c r="J301" i="10"/>
  <c r="J160" i="10"/>
  <c r="J215" i="10"/>
  <c r="J207" i="10"/>
  <c r="J75" i="10"/>
  <c r="E417" i="10"/>
  <c r="F1258" i="10"/>
  <c r="J1291" i="10"/>
  <c r="F1206" i="10"/>
  <c r="E1160" i="10"/>
  <c r="E1227" i="10"/>
  <c r="J1144" i="10"/>
  <c r="J1183" i="10"/>
  <c r="E958" i="10"/>
  <c r="F958" i="10"/>
  <c r="E711" i="10"/>
  <c r="J679" i="10"/>
  <c r="J668" i="10"/>
  <c r="E569" i="10"/>
  <c r="J402" i="10"/>
  <c r="E272" i="10"/>
  <c r="J206" i="10"/>
  <c r="J225" i="10"/>
  <c r="J197" i="10"/>
  <c r="J149" i="10"/>
  <c r="J222" i="10"/>
  <c r="E283" i="10"/>
  <c r="J183" i="10"/>
  <c r="E233" i="10"/>
  <c r="J129" i="10"/>
  <c r="J122" i="10"/>
  <c r="J76" i="10"/>
  <c r="F91" i="10"/>
  <c r="J86" i="10"/>
  <c r="J241" i="10"/>
  <c r="F232" i="10"/>
  <c r="F257" i="10"/>
  <c r="F213" i="10"/>
  <c r="J85" i="10"/>
  <c r="J390" i="10"/>
  <c r="J132" i="10"/>
  <c r="F52" i="10"/>
  <c r="J137" i="10"/>
  <c r="J172" i="10"/>
  <c r="F99" i="10"/>
  <c r="J82" i="10"/>
  <c r="J1181" i="10"/>
  <c r="E1148" i="10"/>
  <c r="F1029" i="10"/>
  <c r="E1009" i="10"/>
  <c r="J1198" i="10"/>
  <c r="J989" i="10"/>
  <c r="E966" i="10"/>
  <c r="E1120" i="10"/>
  <c r="F847" i="10"/>
  <c r="F900" i="10"/>
  <c r="E884" i="10"/>
  <c r="E927" i="10"/>
  <c r="F834" i="10"/>
  <c r="J943" i="10"/>
  <c r="J840" i="10"/>
  <c r="E888" i="10"/>
  <c r="J1018" i="10"/>
  <c r="E969" i="10"/>
  <c r="E911" i="10"/>
  <c r="J848" i="10"/>
  <c r="F781" i="10"/>
  <c r="J721" i="10"/>
  <c r="J694" i="10"/>
  <c r="J853" i="10"/>
  <c r="E740" i="10"/>
  <c r="J717" i="10"/>
  <c r="F794" i="10"/>
  <c r="J776" i="10"/>
  <c r="F735" i="10"/>
  <c r="E717" i="10"/>
  <c r="E655" i="10"/>
  <c r="F885" i="10"/>
  <c r="F798" i="10"/>
  <c r="J784" i="10"/>
  <c r="E737" i="10"/>
  <c r="J814" i="10"/>
  <c r="J246" i="10"/>
  <c r="F268" i="10"/>
  <c r="F283" i="10"/>
  <c r="F64" i="10"/>
  <c r="F78" i="10"/>
  <c r="J264" i="10"/>
  <c r="J62" i="10"/>
  <c r="F126" i="10"/>
  <c r="J114" i="10"/>
  <c r="J1152" i="10"/>
  <c r="J1140" i="10"/>
  <c r="J1172" i="10"/>
  <c r="F1200" i="10"/>
  <c r="J970" i="10"/>
  <c r="E1187" i="10"/>
  <c r="J1138" i="10"/>
  <c r="F1235" i="10"/>
  <c r="F1140" i="10"/>
  <c r="J381" i="10"/>
  <c r="F307" i="10"/>
  <c r="F375" i="10"/>
  <c r="F273" i="10"/>
  <c r="J244" i="10"/>
  <c r="F248" i="10"/>
  <c r="F113" i="10"/>
  <c r="F179" i="10"/>
  <c r="J124" i="10"/>
  <c r="J77" i="10"/>
  <c r="F857" i="10"/>
  <c r="F792" i="10"/>
  <c r="J490" i="10"/>
  <c r="F641" i="10"/>
  <c r="F522" i="10"/>
  <c r="J551" i="10"/>
  <c r="J468" i="10"/>
  <c r="J436" i="10"/>
  <c r="E506" i="10"/>
  <c r="E276" i="10"/>
  <c r="J974" i="10"/>
  <c r="J741" i="10"/>
  <c r="F316" i="10"/>
  <c r="E1049" i="10"/>
  <c r="J1025" i="10"/>
  <c r="J986" i="10"/>
  <c r="J983" i="10"/>
  <c r="E814" i="10"/>
  <c r="E682" i="10"/>
  <c r="J27" i="10"/>
  <c r="J23" i="10"/>
  <c r="E853" i="10"/>
  <c r="J655" i="10"/>
  <c r="J1199" i="10"/>
  <c r="J1211" i="10"/>
  <c r="E1144" i="10"/>
  <c r="E945" i="10"/>
  <c r="F1094" i="10"/>
  <c r="J1120" i="10"/>
  <c r="F1074" i="10"/>
  <c r="F1049" i="10"/>
  <c r="E989" i="10"/>
  <c r="E931" i="10"/>
  <c r="J131" i="10"/>
  <c r="E798" i="10"/>
  <c r="J17" i="10"/>
  <c r="J969" i="10"/>
  <c r="E834" i="10"/>
  <c r="F884" i="10"/>
  <c r="E721" i="10"/>
  <c r="F1160" i="10"/>
  <c r="J1250" i="10"/>
  <c r="E1222" i="10"/>
  <c r="E1002" i="10"/>
  <c r="E900" i="10"/>
  <c r="E768" i="10"/>
  <c r="J705" i="10"/>
  <c r="E1198" i="10"/>
  <c r="J251" i="10"/>
  <c r="E1018" i="10"/>
  <c r="E848" i="10"/>
  <c r="J45" i="10"/>
  <c r="J13" i="10"/>
  <c r="J28" i="10"/>
  <c r="J37" i="10"/>
  <c r="J43" i="10"/>
  <c r="J21" i="10"/>
  <c r="F529" i="10"/>
  <c r="J1175" i="10"/>
  <c r="E1017" i="10"/>
  <c r="J877" i="10"/>
  <c r="E694" i="10"/>
  <c r="J35" i="10"/>
  <c r="J16" i="10"/>
  <c r="F1091" i="10"/>
  <c r="J888" i="10"/>
  <c r="J861" i="10"/>
  <c r="J939" i="10"/>
  <c r="J935" i="10"/>
  <c r="E835" i="10"/>
  <c r="E651" i="10"/>
  <c r="J899" i="10"/>
  <c r="E776" i="10"/>
  <c r="J740" i="10"/>
  <c r="J725" i="10"/>
  <c r="E942" i="10"/>
  <c r="E794" i="10"/>
  <c r="E784" i="10"/>
  <c r="F778" i="10"/>
  <c r="J613" i="10"/>
  <c r="E586" i="10"/>
  <c r="E667" i="10"/>
  <c r="E829" i="10"/>
  <c r="F664" i="10"/>
  <c r="J538" i="10"/>
  <c r="F901" i="10"/>
  <c r="E864" i="10"/>
  <c r="F767" i="10"/>
  <c r="J643" i="10"/>
  <c r="J527" i="10"/>
  <c r="E659" i="10"/>
  <c r="E616" i="10"/>
  <c r="E553" i="10"/>
  <c r="E534" i="10"/>
  <c r="E562" i="10"/>
  <c r="J550" i="10"/>
  <c r="J478" i="10"/>
  <c r="J393" i="10"/>
  <c r="J698" i="10"/>
  <c r="J674" i="10"/>
  <c r="J557" i="10"/>
  <c r="E515" i="10"/>
  <c r="J480" i="10"/>
  <c r="J561" i="10"/>
  <c r="J491" i="10"/>
  <c r="J444" i="10"/>
  <c r="F564" i="10"/>
  <c r="J542" i="10"/>
  <c r="J487" i="10"/>
  <c r="J330" i="10"/>
  <c r="J429" i="10"/>
  <c r="E353" i="10"/>
  <c r="E299" i="10"/>
  <c r="E245" i="10"/>
  <c r="F342" i="10"/>
  <c r="E330" i="10"/>
  <c r="E439" i="10"/>
  <c r="E334" i="10"/>
  <c r="F300" i="10"/>
  <c r="J127" i="10"/>
  <c r="E286" i="10"/>
  <c r="F224" i="10"/>
  <c r="F327" i="10"/>
  <c r="F8" i="10"/>
  <c r="E256" i="10"/>
  <c r="E240" i="10"/>
  <c r="J259" i="10"/>
  <c r="F40" i="10"/>
  <c r="J164" i="10"/>
  <c r="F713" i="10"/>
  <c r="J473" i="10"/>
  <c r="J356" i="10"/>
  <c r="J15" i="10"/>
  <c r="J36" i="10"/>
  <c r="J24" i="10"/>
  <c r="J156" i="10"/>
  <c r="J39" i="10"/>
  <c r="E1219" i="10"/>
  <c r="F1211" i="10"/>
  <c r="E1179" i="10"/>
  <c r="F1164" i="10"/>
  <c r="E1151" i="10"/>
  <c r="E1208" i="10"/>
  <c r="E1173" i="10"/>
  <c r="E1152" i="10"/>
  <c r="E1199" i="10"/>
  <c r="E1183" i="10"/>
  <c r="E1132" i="10"/>
  <c r="E1234" i="10"/>
  <c r="F1168" i="10"/>
  <c r="E1230" i="10"/>
  <c r="J1165" i="10"/>
  <c r="E1216" i="10"/>
  <c r="J1187" i="10"/>
  <c r="E891" i="10"/>
  <c r="F1050" i="10"/>
  <c r="E978" i="10"/>
  <c r="J1184" i="10"/>
  <c r="E1010" i="10"/>
  <c r="F1065" i="10"/>
  <c r="J996" i="10"/>
  <c r="J892" i="10"/>
  <c r="E856" i="10"/>
  <c r="F817" i="10"/>
  <c r="F887" i="10"/>
  <c r="E867" i="10"/>
  <c r="E808" i="10"/>
  <c r="J927" i="10"/>
  <c r="F877" i="10"/>
  <c r="E844" i="10"/>
  <c r="E943" i="10"/>
  <c r="F889" i="10"/>
  <c r="E840" i="10"/>
  <c r="E813" i="10"/>
  <c r="J985" i="10"/>
  <c r="F904" i="10"/>
  <c r="E842" i="10"/>
  <c r="J1102" i="10"/>
  <c r="F791" i="10"/>
  <c r="E1050" i="10"/>
  <c r="F921" i="10"/>
  <c r="J25" i="10"/>
  <c r="F30" i="10"/>
  <c r="J1208" i="10"/>
  <c r="F927" i="10"/>
  <c r="F1221" i="10"/>
  <c r="E1091" i="10"/>
  <c r="E949" i="10"/>
  <c r="J779" i="10"/>
  <c r="J626" i="10"/>
  <c r="E604" i="10"/>
  <c r="E551" i="10"/>
  <c r="E538" i="10"/>
  <c r="E527" i="10"/>
  <c r="J105" i="10"/>
  <c r="J1234" i="10"/>
  <c r="E643" i="10"/>
  <c r="E985" i="10"/>
  <c r="E557" i="10"/>
  <c r="E444" i="10"/>
  <c r="E904" i="10"/>
  <c r="E491" i="10"/>
  <c r="E702" i="10"/>
  <c r="J856" i="10"/>
  <c r="J299" i="10"/>
  <c r="E1164" i="10"/>
  <c r="F1148" i="10"/>
  <c r="E892" i="10"/>
  <c r="F840" i="10"/>
  <c r="J794" i="10"/>
  <c r="E817" i="10"/>
  <c r="E674" i="10"/>
  <c r="J305" i="10"/>
  <c r="J320" i="10"/>
  <c r="E244" i="10"/>
  <c r="J1222" i="10"/>
  <c r="F784" i="10"/>
  <c r="E939" i="10"/>
  <c r="E907" i="10"/>
  <c r="E974" i="10"/>
  <c r="J439" i="10"/>
  <c r="F1216" i="10"/>
  <c r="J506" i="10"/>
  <c r="F611" i="10"/>
  <c r="F354" i="10"/>
  <c r="J659" i="10"/>
  <c r="E899" i="10"/>
  <c r="E490" i="10"/>
  <c r="E1168" i="10"/>
  <c r="J667" i="10"/>
  <c r="F1183" i="10"/>
  <c r="F1208" i="10"/>
  <c r="F789" i="10"/>
  <c r="F797" i="10"/>
  <c r="J1063" i="10"/>
  <c r="E741" i="10"/>
  <c r="J71" i="10"/>
  <c r="E436" i="10"/>
  <c r="J616" i="10"/>
  <c r="J978" i="10"/>
  <c r="F1039" i="10"/>
  <c r="F1199" i="10"/>
  <c r="J1230" i="10"/>
  <c r="J992" i="10"/>
  <c r="J757" i="10"/>
  <c r="E734" i="10"/>
  <c r="E505" i="10"/>
  <c r="F418" i="10"/>
  <c r="E307" i="10"/>
  <c r="J245" i="10"/>
  <c r="J240" i="10"/>
  <c r="J55" i="10"/>
  <c r="J81" i="10"/>
  <c r="F776" i="10"/>
  <c r="E1235" i="10"/>
  <c r="E1244" i="10"/>
  <c r="J651" i="10"/>
  <c r="E300" i="10"/>
  <c r="J1151" i="10"/>
  <c r="J256" i="10"/>
  <c r="E1248" i="10"/>
  <c r="J1201" i="10"/>
  <c r="E1211" i="10"/>
  <c r="J1045" i="10"/>
  <c r="E889" i="10"/>
  <c r="J862" i="10"/>
  <c r="J708" i="10"/>
  <c r="J649" i="10"/>
  <c r="E522" i="10"/>
  <c r="J333" i="10"/>
  <c r="J147" i="10"/>
  <c r="J829" i="10"/>
  <c r="E468" i="10"/>
  <c r="E561" i="10"/>
  <c r="F460" i="10"/>
  <c r="J65" i="10"/>
  <c r="E1272" i="10"/>
  <c r="J1236" i="10"/>
  <c r="E700" i="10"/>
  <c r="J782" i="10"/>
  <c r="E745" i="10"/>
  <c r="E487" i="10"/>
  <c r="J1004" i="10"/>
  <c r="J572" i="10"/>
  <c r="J1098" i="10"/>
  <c r="J459" i="10"/>
  <c r="J242" i="10"/>
  <c r="J184" i="10"/>
  <c r="J1087" i="10"/>
  <c r="J637" i="10"/>
  <c r="E631" i="10"/>
  <c r="J547" i="10"/>
  <c r="E1175" i="10"/>
  <c r="E1092" i="10"/>
  <c r="E1080" i="10"/>
  <c r="J1042" i="10"/>
  <c r="J889" i="10"/>
  <c r="J198" i="10"/>
  <c r="J1225" i="10"/>
  <c r="J887" i="10"/>
  <c r="J332" i="10"/>
  <c r="J1261" i="10"/>
  <c r="E1182" i="10"/>
  <c r="J1188" i="10"/>
  <c r="J1128" i="10"/>
  <c r="E1074" i="10"/>
  <c r="J860" i="10"/>
  <c r="J387" i="10"/>
  <c r="E141" i="10"/>
  <c r="J180" i="10"/>
  <c r="J1174" i="10"/>
  <c r="J819" i="10"/>
  <c r="J555" i="10"/>
  <c r="J1237" i="10"/>
  <c r="J1194" i="10"/>
  <c r="J1088" i="10"/>
  <c r="E1071" i="10"/>
  <c r="E411" i="10"/>
  <c r="J1264" i="10"/>
  <c r="E1252" i="10"/>
  <c r="E1105" i="10"/>
  <c r="E929" i="10"/>
  <c r="J449" i="10"/>
  <c r="E777" i="10"/>
  <c r="E182" i="10"/>
  <c r="E957" i="10"/>
  <c r="E1245" i="10"/>
  <c r="J1193" i="10"/>
  <c r="J1054" i="10"/>
  <c r="E873" i="10"/>
  <c r="E582" i="10"/>
  <c r="E520" i="10"/>
  <c r="J1095" i="10"/>
  <c r="J1039" i="10"/>
  <c r="J609" i="10"/>
  <c r="E190" i="10"/>
  <c r="J136" i="10"/>
  <c r="J1113" i="10"/>
  <c r="E1086" i="10"/>
  <c r="E838" i="10"/>
  <c r="J707" i="10"/>
  <c r="J335" i="10"/>
  <c r="E211" i="10"/>
  <c r="E250" i="10"/>
  <c r="E132" i="10"/>
  <c r="E111" i="10"/>
  <c r="J726" i="10"/>
  <c r="J69" i="10"/>
  <c r="J1258" i="10"/>
  <c r="J1073" i="10"/>
  <c r="J793" i="10"/>
  <c r="J710" i="10"/>
  <c r="J209" i="10"/>
  <c r="J217" i="10"/>
  <c r="E202" i="10"/>
  <c r="J10" i="10"/>
  <c r="J1040" i="10"/>
  <c r="J1048" i="10"/>
  <c r="J825" i="10"/>
  <c r="J656" i="10"/>
  <c r="J108" i="10"/>
  <c r="E126" i="10"/>
  <c r="E775" i="10"/>
  <c r="E599" i="10"/>
  <c r="E574" i="10"/>
  <c r="E1126" i="10"/>
  <c r="E1095" i="10"/>
  <c r="E1087" i="10"/>
  <c r="J1064" i="10"/>
  <c r="E988" i="10"/>
  <c r="J932" i="10"/>
  <c r="J312" i="10"/>
  <c r="E209" i="10"/>
  <c r="E167" i="10"/>
  <c r="J80" i="10"/>
  <c r="J1274" i="10"/>
  <c r="J1066" i="10"/>
  <c r="J549" i="10"/>
  <c r="J458" i="10"/>
  <c r="J347" i="10"/>
  <c r="J157" i="10"/>
  <c r="J1259" i="10"/>
  <c r="J1070" i="10"/>
  <c r="J921" i="10"/>
  <c r="E648" i="10"/>
  <c r="J42" i="10"/>
  <c r="E1150" i="10"/>
  <c r="J493" i="10"/>
  <c r="J1116" i="10"/>
  <c r="J1069" i="10"/>
  <c r="E143" i="10"/>
  <c r="J32" i="10"/>
  <c r="E552" i="10"/>
  <c r="J414" i="10"/>
  <c r="J325" i="10"/>
  <c r="J79" i="10"/>
  <c r="J1077" i="10"/>
  <c r="J925" i="10"/>
  <c r="E862" i="10"/>
  <c r="E878" i="10"/>
  <c r="E793" i="10"/>
  <c r="J724" i="10"/>
  <c r="E416" i="10"/>
  <c r="J323" i="10"/>
  <c r="J1130" i="10"/>
  <c r="J917" i="10"/>
  <c r="E820" i="10"/>
  <c r="J799" i="10"/>
  <c r="J712" i="10"/>
  <c r="E1261" i="10"/>
  <c r="E936" i="10"/>
  <c r="E539" i="10"/>
  <c r="E523" i="10"/>
  <c r="E461" i="10"/>
  <c r="E388" i="10"/>
  <c r="E1204" i="10"/>
  <c r="E441" i="10"/>
  <c r="E457" i="10"/>
  <c r="E1000" i="10"/>
  <c r="E938" i="10"/>
  <c r="E887" i="10"/>
  <c r="E769" i="10"/>
  <c r="E763" i="10"/>
  <c r="E451" i="10"/>
  <c r="E850" i="10"/>
  <c r="E795" i="10"/>
  <c r="E116" i="10"/>
  <c r="E1081" i="10"/>
  <c r="E567" i="10"/>
  <c r="E508" i="10"/>
  <c r="F209" i="10"/>
  <c r="F1182" i="10"/>
  <c r="J1239" i="10"/>
  <c r="J1217" i="10"/>
  <c r="J1251" i="10"/>
  <c r="J1169" i="10"/>
  <c r="J1135" i="10"/>
  <c r="E1108" i="10"/>
  <c r="J1134" i="10"/>
  <c r="E1124" i="10"/>
  <c r="J1059" i="10"/>
  <c r="J1081" i="10"/>
  <c r="J944" i="10"/>
  <c r="J965" i="10"/>
  <c r="E860" i="10"/>
  <c r="E921" i="10"/>
  <c r="J882" i="10"/>
  <c r="J929" i="10"/>
  <c r="J795" i="10"/>
  <c r="E757" i="10"/>
  <c r="J785" i="10"/>
  <c r="J777" i="10"/>
  <c r="J638" i="10"/>
  <c r="E722" i="10"/>
  <c r="E701" i="10"/>
  <c r="E625" i="10"/>
  <c r="J619" i="10"/>
  <c r="J476" i="10"/>
  <c r="E189" i="10"/>
  <c r="J208" i="10"/>
  <c r="E161" i="10"/>
  <c r="J230" i="10"/>
  <c r="E239" i="10"/>
  <c r="E138" i="10"/>
  <c r="J117" i="10"/>
  <c r="E13" i="10"/>
  <c r="J202" i="10"/>
  <c r="J1270" i="10"/>
  <c r="E1246" i="10"/>
  <c r="J1271" i="10"/>
  <c r="J1178" i="10"/>
  <c r="E984" i="10"/>
  <c r="J941" i="10"/>
  <c r="J1008" i="10"/>
  <c r="E992" i="10"/>
  <c r="J902" i="10"/>
  <c r="E903" i="10"/>
  <c r="J870" i="10"/>
  <c r="E847" i="10"/>
  <c r="E905" i="10"/>
  <c r="E664" i="10"/>
  <c r="E572" i="10"/>
  <c r="J422" i="10"/>
  <c r="J290" i="10"/>
  <c r="E84" i="10"/>
  <c r="E25" i="10"/>
  <c r="E102" i="10"/>
  <c r="J9" i="10"/>
  <c r="E1254" i="10"/>
  <c r="E1258" i="10"/>
  <c r="J1105" i="10"/>
  <c r="E1121" i="10"/>
  <c r="J1142" i="10"/>
  <c r="F1106" i="10"/>
  <c r="E973" i="10"/>
  <c r="E852" i="10"/>
  <c r="F795" i="10"/>
  <c r="E754" i="10"/>
  <c r="E742" i="10"/>
  <c r="E753" i="10"/>
  <c r="E603" i="10"/>
  <c r="E685" i="10"/>
  <c r="J621" i="10"/>
  <c r="J681" i="10"/>
  <c r="J618" i="10"/>
  <c r="E466" i="10"/>
  <c r="E387" i="10"/>
  <c r="E99" i="10"/>
  <c r="E72" i="10"/>
  <c r="J1279" i="10"/>
  <c r="E1233" i="10"/>
  <c r="E1288" i="10"/>
  <c r="J1269" i="10"/>
  <c r="J1253" i="10"/>
  <c r="E1158" i="10"/>
  <c r="E1294" i="10"/>
  <c r="E1257" i="10"/>
  <c r="J1213" i="10"/>
  <c r="J1190" i="10"/>
  <c r="J1212" i="10"/>
  <c r="J1166" i="10"/>
  <c r="J1136" i="10"/>
  <c r="J1112" i="10"/>
  <c r="J1100" i="10"/>
  <c r="E1079" i="10"/>
  <c r="E1028" i="10"/>
  <c r="J972" i="10"/>
  <c r="E964" i="10"/>
  <c r="J913" i="10"/>
  <c r="J898" i="10"/>
  <c r="J850" i="10"/>
  <c r="J967" i="10"/>
  <c r="J951" i="10"/>
  <c r="E894" i="10"/>
  <c r="E792" i="10"/>
  <c r="J866" i="10"/>
  <c r="J803" i="10"/>
  <c r="J855" i="10"/>
  <c r="E749" i="10"/>
  <c r="J688" i="10"/>
  <c r="J666" i="10"/>
  <c r="E592" i="10"/>
  <c r="E626" i="10"/>
  <c r="E536" i="10"/>
  <c r="J575" i="10"/>
  <c r="J645" i="10"/>
  <c r="J564" i="10"/>
  <c r="J533" i="10"/>
  <c r="J501" i="10"/>
  <c r="E355" i="10"/>
  <c r="J344" i="10"/>
  <c r="E328" i="10"/>
  <c r="J140" i="10"/>
  <c r="J163" i="10"/>
  <c r="E1177" i="10"/>
  <c r="E1125" i="10"/>
  <c r="J1131" i="10"/>
  <c r="J1089" i="10"/>
  <c r="F1092" i="10"/>
  <c r="J1074" i="10"/>
  <c r="E1038" i="10"/>
  <c r="E871" i="10"/>
  <c r="E948" i="10"/>
  <c r="J909" i="10"/>
  <c r="J773" i="10"/>
  <c r="F793" i="10"/>
  <c r="J854" i="10"/>
  <c r="E748" i="10"/>
  <c r="J685" i="10"/>
  <c r="J570" i="10"/>
  <c r="E489" i="10"/>
  <c r="E103" i="10"/>
  <c r="J1177" i="10"/>
  <c r="E1137" i="10"/>
  <c r="J1109" i="10"/>
  <c r="F1126" i="10"/>
  <c r="F1000" i="10"/>
  <c r="E1008" i="10"/>
  <c r="J984" i="10"/>
  <c r="J871" i="10"/>
  <c r="E906" i="10"/>
  <c r="E851" i="10"/>
  <c r="E823" i="10"/>
  <c r="J677" i="10"/>
  <c r="J559" i="10"/>
  <c r="J567" i="10"/>
  <c r="E465" i="10"/>
  <c r="J427" i="10"/>
  <c r="E442" i="10"/>
  <c r="J492" i="10"/>
  <c r="E415" i="10"/>
  <c r="J336" i="10"/>
  <c r="J296" i="10"/>
  <c r="J143" i="10"/>
  <c r="J125" i="10"/>
  <c r="J199" i="10"/>
  <c r="E45" i="10"/>
  <c r="J68" i="10"/>
  <c r="J419" i="10"/>
  <c r="E414" i="10"/>
  <c r="E1159" i="10"/>
  <c r="E956" i="10"/>
  <c r="E614" i="10"/>
  <c r="J648" i="10"/>
  <c r="J418" i="10"/>
  <c r="J352" i="10"/>
  <c r="E296" i="10"/>
  <c r="E226" i="10"/>
  <c r="J285" i="10"/>
  <c r="F1283" i="10"/>
  <c r="E1283" i="10"/>
  <c r="F1238" i="10"/>
  <c r="E1238" i="10"/>
  <c r="J1252" i="10"/>
  <c r="F1129" i="10"/>
  <c r="E1129" i="10"/>
  <c r="F1280" i="10"/>
  <c r="E1280" i="10"/>
  <c r="E1107" i="10"/>
  <c r="F1107" i="10"/>
  <c r="F1118" i="10"/>
  <c r="E1118" i="10"/>
  <c r="E1136" i="10"/>
  <c r="F1136" i="10"/>
  <c r="J1084" i="10"/>
  <c r="F1072" i="10"/>
  <c r="E1072" i="10"/>
  <c r="E1076" i="10"/>
  <c r="E999" i="10"/>
  <c r="F999" i="10"/>
  <c r="J1281" i="10"/>
  <c r="E1281" i="10"/>
  <c r="E1293" i="10"/>
  <c r="J1284" i="10"/>
  <c r="J1286" i="10"/>
  <c r="E1277" i="10"/>
  <c r="F1262" i="10"/>
  <c r="E1262" i="10"/>
  <c r="E1284" i="10"/>
  <c r="E1273" i="10"/>
  <c r="J1266" i="10"/>
  <c r="E1270" i="10"/>
  <c r="E1255" i="10"/>
  <c r="F1255" i="10"/>
  <c r="E1259" i="10"/>
  <c r="F1231" i="10"/>
  <c r="E1231" i="10"/>
  <c r="F1236" i="10"/>
  <c r="E1236" i="10"/>
  <c r="J1204" i="10"/>
  <c r="J1167" i="10"/>
  <c r="E1167" i="10"/>
  <c r="E1201" i="10"/>
  <c r="F1189" i="10"/>
  <c r="E1189" i="10"/>
  <c r="J1161" i="10"/>
  <c r="J1229" i="10"/>
  <c r="F1246" i="10"/>
  <c r="E1223" i="10"/>
  <c r="F1223" i="10"/>
  <c r="F1177" i="10"/>
  <c r="E1112" i="10"/>
  <c r="F1112" i="10"/>
  <c r="F1127" i="10"/>
  <c r="E1127" i="10"/>
  <c r="E1116" i="10"/>
  <c r="F1116" i="10"/>
  <c r="E1090" i="10"/>
  <c r="F1090" i="10"/>
  <c r="J1072" i="10"/>
  <c r="E1115" i="10"/>
  <c r="F1115" i="10"/>
  <c r="E1096" i="10"/>
  <c r="F1096" i="10"/>
  <c r="J1096" i="10"/>
  <c r="E1029" i="10"/>
  <c r="J1067" i="10"/>
  <c r="E1063" i="10"/>
  <c r="F1063" i="10"/>
  <c r="E1032" i="10"/>
  <c r="F1032" i="10"/>
  <c r="J1052" i="10"/>
  <c r="F1058" i="10"/>
  <c r="E1058" i="10"/>
  <c r="F1007" i="10"/>
  <c r="E1007" i="10"/>
  <c r="J1049" i="10"/>
  <c r="J1041" i="10"/>
  <c r="J976" i="10"/>
  <c r="J1023" i="10"/>
  <c r="J1006" i="10"/>
  <c r="E981" i="10"/>
  <c r="E1045" i="10"/>
  <c r="F980" i="10"/>
  <c r="E980" i="10"/>
  <c r="J1028" i="10"/>
  <c r="J957" i="10"/>
  <c r="E1019" i="10"/>
  <c r="F1015" i="10"/>
  <c r="E1015" i="10"/>
  <c r="F995" i="10"/>
  <c r="E995" i="10"/>
  <c r="J980" i="10"/>
  <c r="J901" i="10"/>
  <c r="E901" i="10"/>
  <c r="F909" i="10"/>
  <c r="E909" i="10"/>
  <c r="J905" i="10"/>
  <c r="J956" i="10"/>
  <c r="E877" i="10"/>
  <c r="E959" i="10"/>
  <c r="F959" i="10"/>
  <c r="J924" i="10"/>
  <c r="J886" i="10"/>
  <c r="F930" i="10"/>
  <c r="E930" i="10"/>
  <c r="J847" i="10"/>
  <c r="E804" i="10"/>
  <c r="F804" i="10"/>
  <c r="F777" i="10"/>
  <c r="F755" i="10"/>
  <c r="E755" i="10"/>
  <c r="J766" i="10"/>
  <c r="J723" i="10"/>
  <c r="J753" i="10"/>
  <c r="E912" i="10"/>
  <c r="J828" i="10"/>
  <c r="E781" i="10"/>
  <c r="J748" i="10"/>
  <c r="J800" i="10"/>
  <c r="F765" i="10"/>
  <c r="E765" i="10"/>
  <c r="E735" i="10"/>
  <c r="F715" i="10"/>
  <c r="E715" i="10"/>
  <c r="J701" i="10"/>
  <c r="J699" i="10"/>
  <c r="E665" i="10"/>
  <c r="F695" i="10"/>
  <c r="E695" i="10"/>
  <c r="E649" i="10"/>
  <c r="E621" i="10"/>
  <c r="E595" i="10"/>
  <c r="E731" i="10"/>
  <c r="J714" i="10"/>
  <c r="J703" i="10"/>
  <c r="J687" i="10"/>
  <c r="F662" i="10"/>
  <c r="E662" i="10"/>
  <c r="F660" i="10"/>
  <c r="E660" i="10"/>
  <c r="E632" i="10"/>
  <c r="E611" i="10"/>
  <c r="J558" i="10"/>
  <c r="E591" i="10"/>
  <c r="E559" i="10"/>
  <c r="F559" i="10"/>
  <c r="E629" i="10"/>
  <c r="F629" i="10"/>
  <c r="E583" i="10"/>
  <c r="F533" i="10"/>
  <c r="E533" i="10"/>
  <c r="E602" i="10"/>
  <c r="E645" i="10"/>
  <c r="F645" i="10"/>
  <c r="E618" i="10"/>
  <c r="F618" i="10"/>
  <c r="J590" i="10"/>
  <c r="J566" i="10"/>
  <c r="J630" i="10"/>
  <c r="E544" i="10"/>
  <c r="F544" i="10"/>
  <c r="J548" i="10"/>
  <c r="E481" i="10"/>
  <c r="E438" i="10"/>
  <c r="F539" i="10"/>
  <c r="E484" i="10"/>
  <c r="J445" i="10"/>
  <c r="F431" i="10"/>
  <c r="E431" i="10"/>
  <c r="E470" i="10"/>
  <c r="J415" i="10"/>
  <c r="E532" i="10"/>
  <c r="F532" i="10"/>
  <c r="E492" i="10"/>
  <c r="E446" i="10"/>
  <c r="F424" i="10"/>
  <c r="E424" i="10"/>
  <c r="F332" i="10"/>
  <c r="E332" i="10"/>
  <c r="J423" i="10"/>
  <c r="J391" i="10"/>
  <c r="E402" i="10"/>
  <c r="J362" i="10"/>
  <c r="J366" i="10"/>
  <c r="F357" i="10"/>
  <c r="E357" i="10"/>
  <c r="E253" i="10"/>
  <c r="F341" i="10"/>
  <c r="E341" i="10"/>
  <c r="F281" i="10"/>
  <c r="E281" i="10"/>
  <c r="F492" i="10"/>
  <c r="J397" i="10"/>
  <c r="F349" i="10"/>
  <c r="E349" i="10"/>
  <c r="J324" i="10"/>
  <c r="E231" i="10"/>
  <c r="F231" i="10"/>
  <c r="E215" i="10"/>
  <c r="F215" i="10"/>
  <c r="J151" i="10"/>
  <c r="E224" i="10"/>
  <c r="J263" i="10"/>
  <c r="J191" i="10"/>
  <c r="E177" i="10"/>
  <c r="F177" i="10"/>
  <c r="E134" i="10"/>
  <c r="E163" i="10"/>
  <c r="F163" i="10"/>
  <c r="E154" i="10"/>
  <c r="F154" i="10"/>
  <c r="E212" i="10"/>
  <c r="F212" i="10"/>
  <c r="J188" i="10"/>
  <c r="J170" i="10"/>
  <c r="E220" i="10"/>
  <c r="F220" i="10"/>
  <c r="J201" i="10"/>
  <c r="E225" i="10"/>
  <c r="E147" i="10"/>
  <c r="J185" i="10"/>
  <c r="J171" i="10"/>
  <c r="J134" i="10"/>
  <c r="E112" i="10"/>
  <c r="F112" i="10"/>
  <c r="J78" i="10"/>
  <c r="E78" i="10"/>
  <c r="J56" i="10"/>
  <c r="E56" i="10"/>
  <c r="J40" i="10"/>
  <c r="E40" i="10"/>
  <c r="J19" i="10"/>
  <c r="E19" i="10"/>
  <c r="J174" i="10"/>
  <c r="E140" i="10"/>
  <c r="E127" i="10"/>
  <c r="F127" i="10"/>
  <c r="E100" i="10"/>
  <c r="F100" i="10"/>
  <c r="E37" i="10"/>
  <c r="F84" i="10"/>
  <c r="E96" i="10"/>
  <c r="F96" i="10"/>
  <c r="E98" i="10"/>
  <c r="F98" i="10"/>
  <c r="E54" i="10"/>
  <c r="J20" i="10"/>
  <c r="J47" i="10"/>
  <c r="E39" i="10"/>
  <c r="F31" i="10"/>
  <c r="E31" i="10"/>
  <c r="J109" i="10"/>
  <c r="J41" i="10"/>
  <c r="F118" i="10"/>
  <c r="E118" i="10"/>
  <c r="J97" i="10"/>
  <c r="E30" i="10"/>
  <c r="F1282" i="10"/>
  <c r="E1282" i="10"/>
  <c r="F1275" i="10"/>
  <c r="E1275" i="10"/>
  <c r="J1240" i="10"/>
  <c r="J1238" i="10"/>
  <c r="F1291" i="10"/>
  <c r="E1291" i="10"/>
  <c r="E1268" i="10"/>
  <c r="J1265" i="10"/>
  <c r="E1253" i="10"/>
  <c r="F1266" i="10"/>
  <c r="E1266" i="10"/>
  <c r="J1248" i="10"/>
  <c r="E1213" i="10"/>
  <c r="F1213" i="10"/>
  <c r="F1178" i="10"/>
  <c r="E1178" i="10"/>
  <c r="E1228" i="10"/>
  <c r="F1228" i="10"/>
  <c r="F1188" i="10"/>
  <c r="E1188" i="10"/>
  <c r="F1169" i="10"/>
  <c r="E1169" i="10"/>
  <c r="F1190" i="10"/>
  <c r="E1190" i="10"/>
  <c r="F1174" i="10"/>
  <c r="E1174" i="10"/>
  <c r="J1153" i="10"/>
  <c r="E1145" i="10"/>
  <c r="F1145" i="10"/>
  <c r="E1110" i="10"/>
  <c r="F1110" i="10"/>
  <c r="F1134" i="10"/>
  <c r="E1134" i="10"/>
  <c r="J1125" i="10"/>
  <c r="E1099" i="10"/>
  <c r="F1099" i="10"/>
  <c r="F1121" i="10"/>
  <c r="E1073" i="10"/>
  <c r="J1085" i="10"/>
  <c r="E1114" i="10"/>
  <c r="F1114" i="10"/>
  <c r="F1089" i="10"/>
  <c r="E1089" i="10"/>
  <c r="J1071" i="10"/>
  <c r="J1058" i="10"/>
  <c r="E1040" i="10"/>
  <c r="F1040" i="10"/>
  <c r="E1097" i="10"/>
  <c r="J1044" i="10"/>
  <c r="F988" i="10"/>
  <c r="F991" i="10"/>
  <c r="E991" i="10"/>
  <c r="J968" i="10"/>
  <c r="F1053" i="10"/>
  <c r="E1053" i="10"/>
  <c r="J1030" i="10"/>
  <c r="E1023" i="10"/>
  <c r="F1023" i="10"/>
  <c r="F1011" i="10"/>
  <c r="E1011" i="10"/>
  <c r="F976" i="10"/>
  <c r="E976" i="10"/>
  <c r="J979" i="10"/>
  <c r="J947" i="10"/>
  <c r="E947" i="10"/>
  <c r="J873" i="10"/>
  <c r="E979" i="10"/>
  <c r="F886" i="10"/>
  <c r="E886" i="10"/>
  <c r="F933" i="10"/>
  <c r="E933" i="10"/>
  <c r="E812" i="10"/>
  <c r="F812" i="10"/>
  <c r="E874" i="10"/>
  <c r="F874" i="10"/>
  <c r="F809" i="10"/>
  <c r="E809" i="10"/>
  <c r="F922" i="10"/>
  <c r="E922" i="10"/>
  <c r="F881" i="10"/>
  <c r="E881" i="10"/>
  <c r="F908" i="10"/>
  <c r="E908" i="10"/>
  <c r="J846" i="10"/>
  <c r="J823" i="10"/>
  <c r="J801" i="10"/>
  <c r="E796" i="10"/>
  <c r="F796" i="10"/>
  <c r="J783" i="10"/>
  <c r="J715" i="10"/>
  <c r="F773" i="10"/>
  <c r="E773" i="10"/>
  <c r="E811" i="10"/>
  <c r="F747" i="10"/>
  <c r="E747" i="10"/>
  <c r="F854" i="10"/>
  <c r="E854" i="10"/>
  <c r="E691" i="10"/>
  <c r="E676" i="10"/>
  <c r="J746" i="10"/>
  <c r="F693" i="10"/>
  <c r="E693" i="10"/>
  <c r="J704" i="10"/>
  <c r="F661" i="10"/>
  <c r="E661" i="10"/>
  <c r="E641" i="10"/>
  <c r="J671" i="10"/>
  <c r="J631" i="10"/>
  <c r="E712" i="10"/>
  <c r="J697" i="10"/>
  <c r="F658" i="10"/>
  <c r="E658" i="10"/>
  <c r="J580" i="10"/>
  <c r="E564" i="10"/>
  <c r="F517" i="10"/>
  <c r="E517" i="10"/>
  <c r="F626" i="10"/>
  <c r="F531" i="10"/>
  <c r="E531" i="10"/>
  <c r="J560" i="10"/>
  <c r="F541" i="10"/>
  <c r="E541" i="10"/>
  <c r="E593" i="10"/>
  <c r="F502" i="10"/>
  <c r="E502" i="10"/>
  <c r="F430" i="10"/>
  <c r="E430" i="10"/>
  <c r="F494" i="10"/>
  <c r="E494" i="10"/>
  <c r="F478" i="10"/>
  <c r="E478" i="10"/>
  <c r="F445" i="10"/>
  <c r="E445" i="10"/>
  <c r="J363" i="10"/>
  <c r="F290" i="10"/>
  <c r="E290" i="10"/>
  <c r="F396" i="10"/>
  <c r="E396" i="10"/>
  <c r="E327" i="10"/>
  <c r="E422" i="10"/>
  <c r="F422" i="10"/>
  <c r="F360" i="10"/>
  <c r="E360" i="10"/>
  <c r="J343" i="10"/>
  <c r="J505" i="10"/>
  <c r="J351" i="10"/>
  <c r="J288" i="10"/>
  <c r="F261" i="10"/>
  <c r="E261" i="10"/>
  <c r="J355" i="10"/>
  <c r="E258" i="10"/>
  <c r="F258" i="10"/>
  <c r="J168" i="10"/>
  <c r="J359" i="10"/>
  <c r="J228" i="10"/>
  <c r="J278" i="10"/>
  <c r="E227" i="10"/>
  <c r="F414" i="10"/>
  <c r="J214" i="10"/>
  <c r="J309" i="10"/>
  <c r="J304" i="10"/>
  <c r="J279" i="10"/>
  <c r="E188" i="10"/>
  <c r="F188" i="10"/>
  <c r="F106" i="10"/>
  <c r="E106" i="10"/>
  <c r="J190" i="10"/>
  <c r="J162" i="10"/>
  <c r="J144" i="10"/>
  <c r="F239" i="10"/>
  <c r="J187" i="10"/>
  <c r="J166" i="10"/>
  <c r="E199" i="10"/>
  <c r="J165" i="10"/>
  <c r="E149" i="10"/>
  <c r="F181" i="10"/>
  <c r="E181" i="10"/>
  <c r="E158" i="10"/>
  <c r="F158" i="10"/>
  <c r="F90" i="10"/>
  <c r="E90" i="10"/>
  <c r="F74" i="10"/>
  <c r="E74" i="10"/>
  <c r="E53" i="10"/>
  <c r="F53" i="10"/>
  <c r="E36" i="10"/>
  <c r="F36" i="10"/>
  <c r="E15" i="10"/>
  <c r="F15" i="10"/>
  <c r="E46" i="10"/>
  <c r="F46" i="10"/>
  <c r="F138" i="10"/>
  <c r="J116" i="10"/>
  <c r="E64" i="10"/>
  <c r="F35" i="10"/>
  <c r="E35" i="10"/>
  <c r="E88" i="10"/>
  <c r="F88" i="10"/>
  <c r="E108" i="10"/>
  <c r="F108" i="10"/>
  <c r="E69" i="10"/>
  <c r="F69" i="10"/>
  <c r="F82" i="10"/>
  <c r="E82" i="10"/>
  <c r="E9" i="10"/>
  <c r="F9" i="10"/>
  <c r="E94" i="10"/>
  <c r="E81" i="10"/>
  <c r="F81" i="10"/>
  <c r="E17" i="10"/>
  <c r="E75" i="10"/>
  <c r="F48" i="10"/>
  <c r="E48" i="10"/>
  <c r="J58" i="10"/>
  <c r="J22" i="10"/>
  <c r="E1286" i="10"/>
  <c r="F1286" i="10"/>
  <c r="E1123" i="10"/>
  <c r="F1123" i="10"/>
  <c r="F1051" i="10"/>
  <c r="E1051" i="10"/>
  <c r="E1267" i="10"/>
  <c r="F1265" i="10"/>
  <c r="E1265" i="10"/>
  <c r="F1279" i="10"/>
  <c r="E1279" i="10"/>
  <c r="E1269" i="10"/>
  <c r="F1269" i="10"/>
  <c r="E1276" i="10"/>
  <c r="F1276" i="10"/>
  <c r="E1221" i="10"/>
  <c r="F1171" i="10"/>
  <c r="E1171" i="10"/>
  <c r="E1243" i="10"/>
  <c r="J1260" i="10"/>
  <c r="J1280" i="10"/>
  <c r="E1289" i="10"/>
  <c r="E1264" i="10"/>
  <c r="F1264" i="10"/>
  <c r="E1237" i="10"/>
  <c r="F1237" i="10"/>
  <c r="E1241" i="10"/>
  <c r="F1241" i="10"/>
  <c r="F1220" i="10"/>
  <c r="E1220" i="10"/>
  <c r="J1189" i="10"/>
  <c r="F1194" i="10"/>
  <c r="E1194" i="10"/>
  <c r="F1170" i="10"/>
  <c r="E1170" i="10"/>
  <c r="J1224" i="10"/>
  <c r="J1223" i="10"/>
  <c r="E1212" i="10"/>
  <c r="F1212" i="10"/>
  <c r="F1163" i="10"/>
  <c r="E1163" i="10"/>
  <c r="F1139" i="10"/>
  <c r="E1139" i="10"/>
  <c r="F1135" i="10"/>
  <c r="E1135" i="10"/>
  <c r="F1130" i="10"/>
  <c r="E1130" i="10"/>
  <c r="E1093" i="10"/>
  <c r="F1093" i="10"/>
  <c r="F1077" i="10"/>
  <c r="E1077" i="10"/>
  <c r="E1113" i="10"/>
  <c r="F1113" i="10"/>
  <c r="J1078" i="10"/>
  <c r="E1109" i="10"/>
  <c r="F1109" i="10"/>
  <c r="F1124" i="10"/>
  <c r="J1083" i="10"/>
  <c r="J1114" i="10"/>
  <c r="F1088" i="10"/>
  <c r="E1088" i="10"/>
  <c r="F1087" i="10"/>
  <c r="E1052" i="10"/>
  <c r="F1052" i="10"/>
  <c r="E1117" i="10"/>
  <c r="F1070" i="10"/>
  <c r="E1070" i="10"/>
  <c r="J1050" i="10"/>
  <c r="J1065" i="10"/>
  <c r="J1037" i="10"/>
  <c r="F1033" i="10"/>
  <c r="E1033" i="10"/>
  <c r="F1027" i="10"/>
  <c r="E1027" i="10"/>
  <c r="J960" i="10"/>
  <c r="J1043" i="10"/>
  <c r="J1000" i="10"/>
  <c r="E1057" i="10"/>
  <c r="J973" i="10"/>
  <c r="F952" i="10"/>
  <c r="E952" i="10"/>
  <c r="F1022" i="10"/>
  <c r="E1022" i="10"/>
  <c r="E998" i="10"/>
  <c r="F998" i="10"/>
  <c r="J885" i="10"/>
  <c r="E885" i="10"/>
  <c r="E898" i="10"/>
  <c r="F898" i="10"/>
  <c r="E972" i="10"/>
  <c r="E893" i="10"/>
  <c r="J975" i="10"/>
  <c r="J959" i="10"/>
  <c r="F879" i="10"/>
  <c r="E879" i="10"/>
  <c r="J859" i="10"/>
  <c r="F830" i="10"/>
  <c r="E830" i="10"/>
  <c r="E819" i="10"/>
  <c r="E786" i="10"/>
  <c r="J769" i="10"/>
  <c r="F827" i="10"/>
  <c r="E827" i="10"/>
  <c r="F790" i="10"/>
  <c r="E790" i="10"/>
  <c r="F878" i="10"/>
  <c r="E866" i="10"/>
  <c r="F866" i="10"/>
  <c r="F782" i="10"/>
  <c r="E782" i="10"/>
  <c r="E855" i="10"/>
  <c r="F855" i="10"/>
  <c r="J796" i="10"/>
  <c r="F744" i="10"/>
  <c r="E744" i="10"/>
  <c r="F825" i="10"/>
  <c r="E825" i="10"/>
  <c r="E762" i="10"/>
  <c r="F646" i="10"/>
  <c r="E646" i="10"/>
  <c r="J683" i="10"/>
  <c r="E692" i="10"/>
  <c r="F668" i="10"/>
  <c r="E668" i="10"/>
  <c r="E638" i="10"/>
  <c r="E736" i="10"/>
  <c r="E718" i="10"/>
  <c r="F751" i="10"/>
  <c r="E751" i="10"/>
  <c r="E727" i="10"/>
  <c r="E684" i="10"/>
  <c r="J660" i="10"/>
  <c r="J646" i="10"/>
  <c r="F627" i="10"/>
  <c r="E627" i="10"/>
  <c r="F671" i="10"/>
  <c r="E671" i="10"/>
  <c r="J654" i="10"/>
  <c r="E601" i="10"/>
  <c r="F576" i="10"/>
  <c r="E576" i="10"/>
  <c r="E587" i="10"/>
  <c r="F619" i="10"/>
  <c r="E619" i="10"/>
  <c r="E568" i="10"/>
  <c r="J576" i="10"/>
  <c r="E610" i="10"/>
  <c r="J588" i="10"/>
  <c r="E497" i="10"/>
  <c r="F500" i="10"/>
  <c r="E500" i="10"/>
  <c r="F474" i="10"/>
  <c r="E474" i="10"/>
  <c r="E454" i="10"/>
  <c r="E403" i="10"/>
  <c r="F403" i="10"/>
  <c r="E376" i="10"/>
  <c r="F376" i="10"/>
  <c r="F477" i="10"/>
  <c r="E477" i="10"/>
  <c r="F432" i="10"/>
  <c r="E432" i="10"/>
  <c r="F459" i="10"/>
  <c r="E459" i="10"/>
  <c r="E418" i="10"/>
  <c r="J424" i="10"/>
  <c r="E352" i="10"/>
  <c r="F298" i="10"/>
  <c r="E298" i="10"/>
  <c r="J316" i="10"/>
  <c r="F269" i="10"/>
  <c r="E269" i="10"/>
  <c r="E254" i="10"/>
  <c r="F254" i="10"/>
  <c r="J203" i="10"/>
  <c r="E203" i="10"/>
  <c r="F367" i="10"/>
  <c r="E367" i="10"/>
  <c r="F297" i="10"/>
  <c r="E297" i="10"/>
  <c r="F211" i="10"/>
  <c r="E249" i="10"/>
  <c r="F207" i="10"/>
  <c r="E207" i="10"/>
  <c r="F236" i="10"/>
  <c r="E236" i="10"/>
  <c r="F222" i="10"/>
  <c r="E166" i="10"/>
  <c r="F166" i="10"/>
  <c r="F156" i="10"/>
  <c r="E156" i="10"/>
  <c r="F146" i="10"/>
  <c r="E146" i="10"/>
  <c r="E185" i="10"/>
  <c r="F185" i="10"/>
  <c r="J135" i="10"/>
  <c r="E153" i="10"/>
  <c r="F153" i="10"/>
  <c r="F122" i="10"/>
  <c r="E122" i="10"/>
  <c r="F172" i="10"/>
  <c r="E172" i="10"/>
  <c r="F137" i="10"/>
  <c r="E137" i="10"/>
  <c r="F62" i="10"/>
  <c r="E62" i="10"/>
  <c r="F87" i="10"/>
  <c r="E87" i="10"/>
  <c r="J107" i="10"/>
  <c r="F45" i="10"/>
  <c r="F20" i="10"/>
  <c r="E20" i="10"/>
  <c r="F32" i="10"/>
  <c r="E32" i="10"/>
  <c r="F47" i="10"/>
  <c r="E47" i="10"/>
  <c r="F21" i="10"/>
  <c r="E21" i="10"/>
  <c r="F182" i="10"/>
  <c r="F86" i="10"/>
  <c r="E86" i="10"/>
  <c r="F70" i="10"/>
  <c r="E70" i="10"/>
  <c r="J31" i="10"/>
  <c r="J57" i="10"/>
  <c r="E52" i="10"/>
  <c r="J11" i="10"/>
  <c r="E114" i="10"/>
  <c r="J49" i="10"/>
  <c r="F1186" i="10"/>
  <c r="E1186" i="10"/>
  <c r="F1181" i="10"/>
  <c r="E1181" i="10"/>
  <c r="J1206" i="10"/>
  <c r="E1206" i="10"/>
  <c r="E1162" i="10"/>
  <c r="F1162" i="10"/>
  <c r="E1133" i="10"/>
  <c r="E1122" i="10"/>
  <c r="F1031" i="10"/>
  <c r="E1031" i="10"/>
  <c r="E1285" i="10"/>
  <c r="J1285" i="10"/>
  <c r="J1241" i="10"/>
  <c r="E1287" i="10"/>
  <c r="F1287" i="10"/>
  <c r="J1283" i="10"/>
  <c r="F1274" i="10"/>
  <c r="E1274" i="10"/>
  <c r="F1185" i="10"/>
  <c r="E1185" i="10"/>
  <c r="J1282" i="10"/>
  <c r="F1278" i="10"/>
  <c r="E1278" i="10"/>
  <c r="J1294" i="10"/>
  <c r="E1260" i="10"/>
  <c r="F1260" i="10"/>
  <c r="E1247" i="10"/>
  <c r="F1247" i="10"/>
  <c r="J1254" i="10"/>
  <c r="F1232" i="10"/>
  <c r="E1232" i="10"/>
  <c r="J1255" i="10"/>
  <c r="E1209" i="10"/>
  <c r="E1197" i="10"/>
  <c r="F1197" i="10"/>
  <c r="E1217" i="10"/>
  <c r="J1214" i="10"/>
  <c r="J1170" i="10"/>
  <c r="F1229" i="10"/>
  <c r="E1229" i="10"/>
  <c r="E1154" i="10"/>
  <c r="F1154" i="10"/>
  <c r="J1228" i="10"/>
  <c r="F1142" i="10"/>
  <c r="E1142" i="10"/>
  <c r="J1124" i="10"/>
  <c r="F1108" i="10"/>
  <c r="E1111" i="10"/>
  <c r="J1099" i="10"/>
  <c r="F1078" i="10"/>
  <c r="E1078" i="10"/>
  <c r="E1100" i="10"/>
  <c r="F1104" i="10"/>
  <c r="E1104" i="10"/>
  <c r="E1083" i="10"/>
  <c r="F1083" i="10"/>
  <c r="F1062" i="10"/>
  <c r="E1062" i="10"/>
  <c r="F1068" i="10"/>
  <c r="E1068" i="10"/>
  <c r="E1061" i="10"/>
  <c r="F1061" i="10"/>
  <c r="E1048" i="10"/>
  <c r="F1048" i="10"/>
  <c r="J1062" i="10"/>
  <c r="F1030" i="10"/>
  <c r="E1030" i="10"/>
  <c r="F996" i="10"/>
  <c r="E1059" i="10"/>
  <c r="J952" i="10"/>
  <c r="J1053" i="10"/>
  <c r="J1003" i="10"/>
  <c r="F983" i="10"/>
  <c r="E983" i="10"/>
  <c r="J999" i="10"/>
  <c r="E1046" i="10"/>
  <c r="J949" i="10"/>
  <c r="F1012" i="10"/>
  <c r="E1012" i="10"/>
  <c r="F990" i="10"/>
  <c r="E990" i="10"/>
  <c r="J971" i="10"/>
  <c r="E971" i="10"/>
  <c r="F925" i="10"/>
  <c r="E925" i="10"/>
  <c r="J881" i="10"/>
  <c r="J964" i="10"/>
  <c r="E890" i="10"/>
  <c r="F890" i="10"/>
  <c r="E1054" i="10"/>
  <c r="J852" i="10"/>
  <c r="E1037" i="10"/>
  <c r="E766" i="10"/>
  <c r="F799" i="10"/>
  <c r="E799" i="10"/>
  <c r="F779" i="10"/>
  <c r="E779" i="10"/>
  <c r="F759" i="10"/>
  <c r="E759" i="10"/>
  <c r="J775" i="10"/>
  <c r="J755" i="10"/>
  <c r="E770" i="10"/>
  <c r="F696" i="10"/>
  <c r="E696" i="10"/>
  <c r="J658" i="10"/>
  <c r="E743" i="10"/>
  <c r="E675" i="10"/>
  <c r="E708" i="10"/>
  <c r="F666" i="10"/>
  <c r="E666" i="10"/>
  <c r="F823" i="10"/>
  <c r="J693" i="10"/>
  <c r="F672" i="10"/>
  <c r="E672" i="10"/>
  <c r="J661" i="10"/>
  <c r="J627" i="10"/>
  <c r="J636" i="10"/>
  <c r="J722" i="10"/>
  <c r="F642" i="10"/>
  <c r="E642" i="10"/>
  <c r="J739" i="10"/>
  <c r="J711" i="10"/>
  <c r="E575" i="10"/>
  <c r="F575" i="10"/>
  <c r="F524" i="10"/>
  <c r="E524" i="10"/>
  <c r="E555" i="10"/>
  <c r="F555" i="10"/>
  <c r="E571" i="10"/>
  <c r="E513" i="10"/>
  <c r="E548" i="10"/>
  <c r="F548" i="10"/>
  <c r="F443" i="10"/>
  <c r="E443" i="10"/>
  <c r="J500" i="10"/>
  <c r="J389" i="10"/>
  <c r="F356" i="10"/>
  <c r="E356" i="10"/>
  <c r="J339" i="10"/>
  <c r="F325" i="10"/>
  <c r="E325" i="10"/>
  <c r="J396" i="10"/>
  <c r="F320" i="10"/>
  <c r="E320" i="10"/>
  <c r="F340" i="10"/>
  <c r="E340" i="10"/>
  <c r="J349" i="10"/>
  <c r="E308" i="10"/>
  <c r="J395" i="10"/>
  <c r="J317" i="10"/>
  <c r="J375" i="10"/>
  <c r="F255" i="10"/>
  <c r="E255" i="10"/>
  <c r="J226" i="10"/>
  <c r="J200" i="10"/>
  <c r="E200" i="10"/>
  <c r="J462" i="10"/>
  <c r="F347" i="10"/>
  <c r="E347" i="10"/>
  <c r="F317" i="10"/>
  <c r="E317" i="10"/>
  <c r="J297" i="10"/>
  <c r="J250" i="10"/>
  <c r="F219" i="10"/>
  <c r="E219" i="10"/>
  <c r="F150" i="10"/>
  <c r="E150" i="10"/>
  <c r="F235" i="10"/>
  <c r="E235" i="10"/>
  <c r="E278" i="10"/>
  <c r="F278" i="10"/>
  <c r="F238" i="10"/>
  <c r="E238" i="10"/>
  <c r="E223" i="10"/>
  <c r="F223" i="10"/>
  <c r="E210" i="10"/>
  <c r="F210" i="10"/>
  <c r="J238" i="10"/>
  <c r="F289" i="10"/>
  <c r="E289" i="10"/>
  <c r="F263" i="10"/>
  <c r="E263" i="10"/>
  <c r="J236" i="10"/>
  <c r="F136" i="10"/>
  <c r="E136" i="10"/>
  <c r="F184" i="10"/>
  <c r="E184" i="10"/>
  <c r="F162" i="10"/>
  <c r="E162" i="10"/>
  <c r="E198" i="10"/>
  <c r="F198" i="10"/>
  <c r="F234" i="10"/>
  <c r="E234" i="10"/>
  <c r="F201" i="10"/>
  <c r="E201" i="10"/>
  <c r="E205" i="10"/>
  <c r="J167" i="10"/>
  <c r="J145" i="10"/>
  <c r="E128" i="10"/>
  <c r="F128" i="10"/>
  <c r="E206" i="10"/>
  <c r="E113" i="10"/>
  <c r="E91" i="10"/>
  <c r="F25" i="10"/>
  <c r="F134" i="10"/>
  <c r="F43" i="10"/>
  <c r="E43" i="10"/>
  <c r="J119" i="10"/>
  <c r="E176" i="10"/>
  <c r="F12" i="10"/>
  <c r="E12" i="10"/>
  <c r="J67" i="10"/>
  <c r="F41" i="10"/>
  <c r="E41" i="10"/>
  <c r="F95" i="10"/>
  <c r="E95" i="10"/>
  <c r="F13" i="10"/>
  <c r="F116" i="10"/>
  <c r="J1278" i="10"/>
  <c r="J1275" i="10"/>
  <c r="E1250" i="10"/>
  <c r="F1250" i="10"/>
  <c r="J1242" i="10"/>
  <c r="E1242" i="10"/>
  <c r="F1263" i="10"/>
  <c r="E1263" i="10"/>
  <c r="J1276" i="10"/>
  <c r="E1239" i="10"/>
  <c r="F1239" i="10"/>
  <c r="F1180" i="10"/>
  <c r="E1180" i="10"/>
  <c r="F1225" i="10"/>
  <c r="E1225" i="10"/>
  <c r="E1161" i="10"/>
  <c r="F1143" i="10"/>
  <c r="E1143" i="10"/>
  <c r="E1098" i="10"/>
  <c r="F1098" i="10"/>
  <c r="J1115" i="10"/>
  <c r="F1082" i="10"/>
  <c r="E1082" i="10"/>
  <c r="J1051" i="10"/>
  <c r="F1066" i="10"/>
  <c r="E1066" i="10"/>
  <c r="E1055" i="10"/>
  <c r="F1055" i="10"/>
  <c r="F1041" i="10"/>
  <c r="E1041" i="10"/>
  <c r="J998" i="10"/>
  <c r="F1006" i="10"/>
  <c r="E1006" i="10"/>
  <c r="F968" i="10"/>
  <c r="E968" i="10"/>
  <c r="F1042" i="10"/>
  <c r="E1042" i="10"/>
  <c r="J1019" i="10"/>
  <c r="F1004" i="10"/>
  <c r="E1004" i="10"/>
  <c r="J869" i="10"/>
  <c r="E869" i="10"/>
  <c r="F916" i="10"/>
  <c r="E916" i="10"/>
  <c r="E882" i="10"/>
  <c r="F882" i="10"/>
  <c r="F932" i="10"/>
  <c r="E932" i="10"/>
  <c r="F902" i="10"/>
  <c r="E902" i="10"/>
  <c r="F870" i="10"/>
  <c r="E870" i="10"/>
  <c r="E920" i="10"/>
  <c r="F940" i="10"/>
  <c r="E940" i="10"/>
  <c r="E967" i="10"/>
  <c r="F967" i="10"/>
  <c r="E951" i="10"/>
  <c r="F951" i="10"/>
  <c r="F937" i="10"/>
  <c r="E937" i="10"/>
  <c r="F897" i="10"/>
  <c r="E897" i="10"/>
  <c r="J851" i="10"/>
  <c r="E831" i="10"/>
  <c r="F831" i="10"/>
  <c r="J824" i="10"/>
  <c r="E774" i="10"/>
  <c r="F774" i="10"/>
  <c r="E846" i="10"/>
  <c r="F723" i="10"/>
  <c r="E723" i="10"/>
  <c r="F680" i="10"/>
  <c r="E680" i="10"/>
  <c r="E714" i="10"/>
  <c r="F654" i="10"/>
  <c r="E654" i="10"/>
  <c r="F850" i="10"/>
  <c r="F709" i="10"/>
  <c r="E709" i="10"/>
  <c r="J751" i="10"/>
  <c r="F617" i="10"/>
  <c r="E617" i="10"/>
  <c r="E657" i="10"/>
  <c r="F687" i="10"/>
  <c r="E687" i="10"/>
  <c r="E598" i="10"/>
  <c r="F549" i="10"/>
  <c r="E549" i="10"/>
  <c r="J700" i="10"/>
  <c r="E579" i="10"/>
  <c r="J634" i="10"/>
  <c r="F547" i="10"/>
  <c r="E547" i="10"/>
  <c r="E607" i="10"/>
  <c r="F580" i="10"/>
  <c r="E580" i="10"/>
  <c r="F486" i="10"/>
  <c r="E486" i="10"/>
  <c r="J563" i="10"/>
  <c r="F493" i="10"/>
  <c r="E493" i="10"/>
  <c r="F451" i="10"/>
  <c r="F467" i="10"/>
  <c r="E467" i="10"/>
  <c r="F399" i="10"/>
  <c r="E399" i="10"/>
  <c r="F372" i="10"/>
  <c r="E372" i="10"/>
  <c r="F373" i="10"/>
  <c r="E373" i="10"/>
  <c r="E427" i="10"/>
  <c r="F427" i="10"/>
  <c r="J388" i="10"/>
  <c r="F485" i="10"/>
  <c r="E485" i="10"/>
  <c r="F313" i="10"/>
  <c r="E313" i="10"/>
  <c r="F331" i="10"/>
  <c r="E331" i="10"/>
  <c r="F301" i="10"/>
  <c r="E301" i="10"/>
  <c r="F348" i="10"/>
  <c r="E348" i="10"/>
  <c r="F314" i="10"/>
  <c r="E314" i="10"/>
  <c r="J282" i="10"/>
  <c r="F312" i="10"/>
  <c r="E312" i="10"/>
  <c r="E274" i="10"/>
  <c r="F274" i="10"/>
  <c r="J392" i="10"/>
  <c r="J367" i="10"/>
  <c r="E450" i="10"/>
  <c r="F344" i="10"/>
  <c r="E344" i="10"/>
  <c r="F218" i="10"/>
  <c r="E218" i="10"/>
  <c r="E204" i="10"/>
  <c r="F204" i="10"/>
  <c r="E323" i="10"/>
  <c r="E293" i="10"/>
  <c r="J289" i="10"/>
  <c r="F279" i="10"/>
  <c r="E279" i="10"/>
  <c r="E61" i="10"/>
  <c r="F61" i="10"/>
  <c r="J194" i="10"/>
  <c r="F183" i="10"/>
  <c r="E183" i="10"/>
  <c r="F173" i="10"/>
  <c r="E173" i="10"/>
  <c r="J212" i="10"/>
  <c r="E174" i="10"/>
  <c r="F174" i="10"/>
  <c r="F195" i="10"/>
  <c r="E195" i="10"/>
  <c r="E175" i="10"/>
  <c r="F175" i="10"/>
  <c r="E139" i="10"/>
  <c r="F139" i="10"/>
  <c r="J29" i="10"/>
  <c r="E29" i="10"/>
  <c r="J8" i="10"/>
  <c r="E8" i="10"/>
  <c r="E14" i="10"/>
  <c r="F14" i="10"/>
  <c r="J262" i="10"/>
  <c r="E217" i="10"/>
  <c r="F217" i="10"/>
  <c r="E197" i="10"/>
  <c r="E164" i="10"/>
  <c r="F164" i="10"/>
  <c r="J146" i="10"/>
  <c r="F111" i="10"/>
  <c r="E89" i="10"/>
  <c r="F89" i="10"/>
  <c r="E24" i="10"/>
  <c r="F24" i="10"/>
  <c r="F72" i="10"/>
  <c r="E115" i="10"/>
  <c r="E49" i="10"/>
  <c r="F49" i="10"/>
  <c r="E130" i="10"/>
  <c r="F107" i="10"/>
  <c r="E107" i="10"/>
  <c r="F119" i="10"/>
  <c r="E119" i="10"/>
  <c r="E68" i="10"/>
  <c r="F68" i="10"/>
  <c r="E10" i="10"/>
  <c r="F10" i="10"/>
  <c r="J44" i="10"/>
  <c r="E57" i="10"/>
  <c r="F57" i="10"/>
  <c r="E16" i="10"/>
  <c r="E60" i="10"/>
  <c r="F60" i="10"/>
  <c r="F50" i="10"/>
  <c r="E50" i="10"/>
  <c r="E66" i="10"/>
  <c r="E1224" i="10"/>
  <c r="F1224" i="10"/>
  <c r="F1193" i="10"/>
  <c r="E1193" i="10"/>
  <c r="J1210" i="10"/>
  <c r="E1155" i="10"/>
  <c r="E1146" i="10"/>
  <c r="F1146" i="10"/>
  <c r="E1131" i="10"/>
  <c r="E1138" i="10"/>
  <c r="E1128" i="10"/>
  <c r="F1128" i="10"/>
  <c r="E1101" i="10"/>
  <c r="F1101" i="10"/>
  <c r="E1103" i="10"/>
  <c r="F1138" i="10"/>
  <c r="E1064" i="10"/>
  <c r="F1064" i="10"/>
  <c r="E1067" i="10"/>
  <c r="F1067" i="10"/>
  <c r="F1069" i="10"/>
  <c r="E1069" i="10"/>
  <c r="F1047" i="10"/>
  <c r="E1047" i="10"/>
  <c r="E1044" i="10"/>
  <c r="F1044" i="10"/>
  <c r="J1036" i="10"/>
  <c r="F1043" i="10"/>
  <c r="E1043" i="10"/>
  <c r="J1035" i="10"/>
  <c r="F944" i="10"/>
  <c r="E944" i="10"/>
  <c r="J963" i="10"/>
  <c r="E963" i="10"/>
  <c r="J937" i="10"/>
  <c r="E965" i="10"/>
  <c r="F924" i="10"/>
  <c r="E924" i="10"/>
  <c r="E913" i="10"/>
  <c r="J897" i="10"/>
  <c r="J948" i="10"/>
  <c r="F895" i="10"/>
  <c r="E895" i="10"/>
  <c r="E789" i="10"/>
  <c r="J789" i="10"/>
  <c r="F787" i="10"/>
  <c r="E787" i="10"/>
  <c r="F803" i="10"/>
  <c r="E803" i="10"/>
  <c r="E788" i="10"/>
  <c r="F788" i="10"/>
  <c r="J720" i="10"/>
  <c r="E720" i="10"/>
  <c r="F669" i="10"/>
  <c r="E669" i="10"/>
  <c r="F670" i="10"/>
  <c r="E670" i="10"/>
  <c r="F679" i="10"/>
  <c r="E679" i="10"/>
  <c r="E637" i="10"/>
  <c r="F637" i="10"/>
  <c r="J709" i="10"/>
  <c r="F688" i="10"/>
  <c r="E688" i="10"/>
  <c r="J672" i="10"/>
  <c r="F724" i="10"/>
  <c r="E724" i="10"/>
  <c r="E719" i="10"/>
  <c r="J670" i="10"/>
  <c r="J629" i="10"/>
  <c r="J633" i="10"/>
  <c r="E570" i="10"/>
  <c r="F570" i="10"/>
  <c r="E528" i="10"/>
  <c r="F528" i="10"/>
  <c r="F509" i="10"/>
  <c r="E509" i="10"/>
  <c r="F510" i="10"/>
  <c r="E510" i="10"/>
  <c r="F398" i="10"/>
  <c r="E398" i="10"/>
  <c r="F371" i="10"/>
  <c r="E371" i="10"/>
  <c r="J508" i="10"/>
  <c r="F400" i="10"/>
  <c r="E400" i="10"/>
  <c r="J486" i="10"/>
  <c r="J461" i="10"/>
  <c r="F426" i="10"/>
  <c r="E426" i="10"/>
  <c r="J532" i="10"/>
  <c r="F523" i="10"/>
  <c r="E384" i="10"/>
  <c r="E437" i="10"/>
  <c r="E392" i="10"/>
  <c r="F392" i="10"/>
  <c r="F277" i="10"/>
  <c r="E277" i="10"/>
  <c r="F339" i="10"/>
  <c r="E339" i="10"/>
  <c r="J189" i="10"/>
  <c r="J331" i="10"/>
  <c r="E363" i="10"/>
  <c r="E196" i="10"/>
  <c r="F196" i="10"/>
  <c r="E266" i="10"/>
  <c r="J231" i="10"/>
  <c r="J235" i="10"/>
  <c r="E391" i="10"/>
  <c r="E389" i="10"/>
  <c r="F304" i="10"/>
  <c r="E304" i="10"/>
  <c r="E288" i="10"/>
  <c r="F208" i="10"/>
  <c r="E208" i="10"/>
  <c r="E178" i="10"/>
  <c r="E169" i="10"/>
  <c r="F169" i="10"/>
  <c r="E34" i="10"/>
  <c r="F34" i="10"/>
  <c r="F171" i="10"/>
  <c r="E171" i="10"/>
  <c r="J220" i="10"/>
  <c r="F192" i="10"/>
  <c r="E192" i="10"/>
  <c r="J179" i="10"/>
  <c r="E151" i="10"/>
  <c r="J175" i="10"/>
  <c r="F193" i="10"/>
  <c r="E193" i="10"/>
  <c r="E101" i="10"/>
  <c r="F101" i="10"/>
  <c r="E85" i="10"/>
  <c r="F85" i="10"/>
  <c r="E63" i="10"/>
  <c r="F63" i="10"/>
  <c r="E26" i="10"/>
  <c r="F26" i="10"/>
  <c r="F144" i="10"/>
  <c r="E144" i="10"/>
  <c r="J133" i="10"/>
  <c r="F110" i="10"/>
  <c r="E110" i="10"/>
  <c r="E51" i="10"/>
  <c r="F51" i="10"/>
  <c r="E230" i="10"/>
  <c r="E93" i="10"/>
  <c r="E76" i="10"/>
  <c r="F59" i="10"/>
  <c r="E59" i="10"/>
  <c r="E79" i="10"/>
  <c r="F79" i="10"/>
  <c r="E55" i="10"/>
  <c r="E33" i="10"/>
  <c r="F33" i="10"/>
  <c r="F23" i="10"/>
  <c r="E23" i="10"/>
  <c r="J30" i="10"/>
  <c r="J60" i="10"/>
  <c r="E1249" i="10"/>
  <c r="F1249" i="10"/>
  <c r="E1085" i="10"/>
  <c r="F1085" i="10"/>
  <c r="F987" i="10"/>
  <c r="E987" i="10"/>
  <c r="E1034" i="10"/>
  <c r="F1034" i="10"/>
  <c r="J858" i="10"/>
  <c r="E858" i="10"/>
  <c r="E1025" i="10"/>
  <c r="F917" i="10"/>
  <c r="E917" i="10"/>
  <c r="F914" i="10"/>
  <c r="E914" i="10"/>
  <c r="E863" i="10"/>
  <c r="F863" i="10"/>
  <c r="F836" i="10"/>
  <c r="E836" i="10"/>
  <c r="J820" i="10"/>
  <c r="F732" i="10"/>
  <c r="E732" i="10"/>
  <c r="F828" i="10"/>
  <c r="E828" i="10"/>
  <c r="F800" i="10"/>
  <c r="E800" i="10"/>
  <c r="E738" i="10"/>
  <c r="F738" i="10"/>
  <c r="F653" i="10"/>
  <c r="E653" i="10"/>
  <c r="F681" i="10"/>
  <c r="E681" i="10"/>
  <c r="F677" i="10"/>
  <c r="E677" i="10"/>
  <c r="F705" i="10"/>
  <c r="E705" i="10"/>
  <c r="F689" i="10"/>
  <c r="E689" i="10"/>
  <c r="F716" i="10"/>
  <c r="E716" i="10"/>
  <c r="F703" i="10"/>
  <c r="E703" i="10"/>
  <c r="F636" i="10"/>
  <c r="E636" i="10"/>
  <c r="E594" i="10"/>
  <c r="E606" i="10"/>
  <c r="E622" i="10"/>
  <c r="F634" i="10"/>
  <c r="E634" i="10"/>
  <c r="F540" i="10"/>
  <c r="E540" i="10"/>
  <c r="F525" i="10"/>
  <c r="E525" i="10"/>
  <c r="J584" i="10"/>
  <c r="E501" i="10"/>
  <c r="F501" i="10"/>
  <c r="E435" i="10"/>
  <c r="F435" i="10"/>
  <c r="J450" i="10"/>
  <c r="E305" i="10"/>
  <c r="F305" i="10"/>
  <c r="E423" i="10"/>
  <c r="F423" i="10"/>
  <c r="F368" i="10"/>
  <c r="E368" i="10"/>
  <c r="E434" i="10"/>
  <c r="F366" i="10"/>
  <c r="E366" i="10"/>
  <c r="F336" i="10"/>
  <c r="E336" i="10"/>
  <c r="F271" i="10"/>
  <c r="E271" i="10"/>
  <c r="E221" i="10"/>
  <c r="F221" i="10"/>
  <c r="F397" i="10"/>
  <c r="E397" i="10"/>
  <c r="F253" i="10"/>
  <c r="F125" i="10"/>
  <c r="E125" i="10"/>
  <c r="F133" i="10"/>
  <c r="E133" i="10"/>
  <c r="E194" i="10"/>
  <c r="F194" i="10"/>
  <c r="E155" i="10"/>
  <c r="F155" i="10"/>
  <c r="E242" i="10"/>
  <c r="F242" i="10"/>
  <c r="E170" i="10"/>
  <c r="F170" i="10"/>
  <c r="F157" i="10"/>
  <c r="E157" i="10"/>
  <c r="E73" i="10"/>
  <c r="F73" i="10"/>
  <c r="E262" i="10"/>
  <c r="F262" i="10"/>
  <c r="F191" i="10"/>
  <c r="E191" i="10"/>
  <c r="E123" i="10"/>
  <c r="J106" i="10"/>
  <c r="E83" i="10"/>
  <c r="F83" i="10"/>
  <c r="E120" i="10"/>
  <c r="F120" i="10"/>
  <c r="F80" i="10"/>
  <c r="E80" i="10"/>
  <c r="F71" i="10"/>
  <c r="E71" i="10"/>
  <c r="E27" i="10"/>
  <c r="E109" i="10"/>
  <c r="F109" i="10"/>
  <c r="J50" i="10"/>
  <c r="J118" i="10"/>
  <c r="F97" i="10"/>
  <c r="E97" i="10"/>
  <c r="F1205" i="10"/>
  <c r="E1205" i="10"/>
  <c r="F1271" i="10"/>
  <c r="E1271" i="10"/>
  <c r="F1214" i="10"/>
  <c r="E1214" i="10"/>
  <c r="E1166" i="10"/>
  <c r="F1166" i="10"/>
  <c r="J1129" i="10"/>
  <c r="E1094" i="10"/>
  <c r="J1094" i="10"/>
  <c r="J1068" i="10"/>
  <c r="E1036" i="10"/>
  <c r="F1036" i="10"/>
  <c r="F960" i="10"/>
  <c r="E960" i="10"/>
  <c r="F941" i="10"/>
  <c r="E941" i="10"/>
  <c r="F1020" i="10"/>
  <c r="E1020" i="10"/>
  <c r="E1003" i="10"/>
  <c r="F1003" i="10"/>
  <c r="F1026" i="10"/>
  <c r="E1026" i="10"/>
  <c r="J981" i="10"/>
  <c r="J955" i="10"/>
  <c r="E955" i="10"/>
  <c r="F859" i="10"/>
  <c r="E859" i="10"/>
  <c r="E839" i="10"/>
  <c r="F839" i="10"/>
  <c r="E975" i="10"/>
  <c r="F975" i="10"/>
  <c r="J778" i="10"/>
  <c r="E778" i="10"/>
  <c r="F824" i="10"/>
  <c r="E824" i="10"/>
  <c r="F758" i="10"/>
  <c r="E758" i="10"/>
  <c r="F801" i="10"/>
  <c r="E801" i="10"/>
  <c r="J831" i="10"/>
  <c r="F750" i="10"/>
  <c r="E750" i="10"/>
  <c r="F728" i="10"/>
  <c r="E728" i="10"/>
  <c r="E928" i="10"/>
  <c r="F783" i="10"/>
  <c r="E783" i="10"/>
  <c r="F697" i="10"/>
  <c r="E697" i="10"/>
  <c r="F746" i="10"/>
  <c r="E746" i="10"/>
  <c r="F652" i="10"/>
  <c r="E652" i="10"/>
  <c r="F704" i="10"/>
  <c r="E704" i="10"/>
  <c r="F644" i="10"/>
  <c r="E644" i="10"/>
  <c r="F739" i="10"/>
  <c r="E739" i="10"/>
  <c r="F673" i="10"/>
  <c r="E673" i="10"/>
  <c r="F615" i="10"/>
  <c r="E615" i="10"/>
  <c r="F560" i="10"/>
  <c r="E560" i="10"/>
  <c r="F558" i="10"/>
  <c r="E558" i="10"/>
  <c r="E566" i="10"/>
  <c r="F566" i="10"/>
  <c r="F714" i="10"/>
  <c r="F476" i="10"/>
  <c r="E476" i="10"/>
  <c r="F475" i="10"/>
  <c r="E475" i="10"/>
  <c r="F458" i="10"/>
  <c r="E458" i="10"/>
  <c r="E473" i="10"/>
  <c r="F473" i="10"/>
  <c r="J416" i="10"/>
  <c r="F449" i="10"/>
  <c r="E449" i="10"/>
  <c r="E419" i="10"/>
  <c r="F333" i="10"/>
  <c r="E333" i="10"/>
  <c r="F306" i="10"/>
  <c r="E306" i="10"/>
  <c r="F395" i="10"/>
  <c r="E395" i="10"/>
  <c r="E270" i="10"/>
  <c r="F270" i="10"/>
  <c r="E216" i="10"/>
  <c r="J216" i="10"/>
  <c r="F324" i="10"/>
  <c r="E324" i="10"/>
  <c r="F359" i="10"/>
  <c r="E359" i="10"/>
  <c r="F282" i="10"/>
  <c r="E282" i="10"/>
  <c r="F285" i="10"/>
  <c r="E285" i="10"/>
  <c r="J218" i="10"/>
  <c r="F309" i="10"/>
  <c r="E309" i="10"/>
  <c r="E135" i="10"/>
  <c r="F135" i="10"/>
  <c r="F117" i="10"/>
  <c r="E117" i="10"/>
  <c r="F180" i="10"/>
  <c r="E180" i="10"/>
  <c r="F145" i="10"/>
  <c r="E145" i="10"/>
  <c r="J192" i="10"/>
  <c r="J234" i="10"/>
  <c r="J195" i="10"/>
  <c r="E160" i="10"/>
  <c r="E129" i="10"/>
  <c r="E121" i="10"/>
  <c r="F121" i="10"/>
  <c r="E168" i="10"/>
  <c r="J96" i="10"/>
  <c r="E28" i="10"/>
  <c r="E105" i="10"/>
  <c r="E22" i="10"/>
  <c r="F22" i="10"/>
  <c r="E42" i="10"/>
  <c r="F42" i="10"/>
  <c r="J95" i="10"/>
  <c r="J48" i="10"/>
  <c r="F58" i="10"/>
  <c r="E58" i="10"/>
  <c r="F11" i="10"/>
  <c r="E11" i="10"/>
  <c r="E44" i="10"/>
  <c r="F44" i="10"/>
  <c r="A129" i="9"/>
  <c r="A130" i="9"/>
  <c r="A131" i="9"/>
  <c r="A132" i="9"/>
  <c r="A133" i="9"/>
  <c r="A128" i="9"/>
  <c r="A123" i="9"/>
  <c r="A124" i="9"/>
  <c r="A125" i="9"/>
  <c r="A126" i="9"/>
  <c r="A127" i="9"/>
  <c r="A122"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I95" i="9" l="1"/>
  <c r="I103" i="9"/>
  <c r="I119" i="9"/>
  <c r="I131" i="9"/>
  <c r="I214" i="9"/>
  <c r="I212" i="9"/>
  <c r="I211" i="9"/>
  <c r="I204" i="9"/>
  <c r="I146" i="9"/>
  <c r="I138" i="9"/>
  <c r="I125" i="9"/>
  <c r="I130" i="9"/>
  <c r="I115" i="9"/>
  <c r="I123" i="9"/>
  <c r="I104" i="9"/>
  <c r="I136" i="9"/>
  <c r="I144" i="9"/>
  <c r="I128" i="9"/>
  <c r="I96" i="9"/>
  <c r="I101" i="9"/>
  <c r="I109" i="9"/>
  <c r="I133" i="9"/>
  <c r="I98" i="9"/>
  <c r="L8" i="9" l="1"/>
  <c r="L147" i="9"/>
  <c r="L168" i="9"/>
  <c r="L150" i="9"/>
  <c r="L201" i="9"/>
  <c r="L209" i="9"/>
  <c r="L217" i="9"/>
  <c r="L184" i="9"/>
  <c r="I206" i="9"/>
  <c r="L174" i="9"/>
  <c r="I201" i="9"/>
  <c r="F204" i="9"/>
  <c r="L206" i="9"/>
  <c r="L214" i="9"/>
  <c r="F202" i="9"/>
  <c r="L170" i="9"/>
  <c r="F8" i="9"/>
  <c r="I215" i="9"/>
  <c r="F205" i="9"/>
  <c r="L70" i="9"/>
  <c r="L186" i="9"/>
  <c r="I217" i="9"/>
  <c r="I114" i="9"/>
  <c r="L207" i="9"/>
  <c r="L215" i="9"/>
  <c r="L200" i="9"/>
  <c r="F208" i="9"/>
  <c r="F207" i="9"/>
  <c r="I99" i="9"/>
  <c r="I195" i="9"/>
  <c r="F147" i="9"/>
  <c r="F110" i="9"/>
  <c r="I62" i="9"/>
  <c r="I22" i="9"/>
  <c r="L14" i="9"/>
  <c r="L208" i="9"/>
  <c r="L216" i="9"/>
  <c r="L30" i="9"/>
  <c r="L160" i="9"/>
  <c r="I200" i="9"/>
  <c r="L163" i="9"/>
  <c r="L166" i="9"/>
  <c r="L91" i="9"/>
  <c r="L154" i="9"/>
  <c r="L16" i="9"/>
  <c r="F133" i="9"/>
  <c r="F153" i="9"/>
  <c r="F101" i="9"/>
  <c r="F13" i="9"/>
  <c r="I172" i="9"/>
  <c r="F117" i="9"/>
  <c r="I77" i="9"/>
  <c r="I69" i="9"/>
  <c r="I61" i="9"/>
  <c r="I53" i="9"/>
  <c r="F37" i="9"/>
  <c r="I140" i="9"/>
  <c r="I48" i="9"/>
  <c r="I24" i="9"/>
  <c r="F192" i="9"/>
  <c r="I176" i="9"/>
  <c r="I108" i="9"/>
  <c r="I173" i="9"/>
  <c r="F121" i="9"/>
  <c r="F97" i="9"/>
  <c r="I73" i="9"/>
  <c r="I57" i="9"/>
  <c r="I33" i="9"/>
  <c r="F194" i="9"/>
  <c r="I162" i="9"/>
  <c r="F118" i="9"/>
  <c r="F94" i="9"/>
  <c r="I38" i="9"/>
  <c r="F183" i="9"/>
  <c r="I167" i="9"/>
  <c r="F143" i="9"/>
  <c r="I35" i="9"/>
  <c r="F141" i="9"/>
  <c r="F105" i="9"/>
  <c r="I81" i="9"/>
  <c r="I65" i="9"/>
  <c r="I49" i="9"/>
  <c r="I17" i="9"/>
  <c r="I9" i="9"/>
  <c r="F88" i="9"/>
  <c r="F198" i="9"/>
  <c r="I182" i="9"/>
  <c r="F106" i="9"/>
  <c r="F90" i="9"/>
  <c r="F82" i="9"/>
  <c r="F74" i="9"/>
  <c r="I79" i="9"/>
  <c r="F63" i="9"/>
  <c r="F55" i="9"/>
  <c r="F47" i="9"/>
  <c r="F39" i="9"/>
  <c r="F31" i="9"/>
  <c r="L42" i="9"/>
  <c r="I169" i="9"/>
  <c r="I34" i="9"/>
  <c r="I26" i="9"/>
  <c r="I18" i="9"/>
  <c r="I10" i="9"/>
  <c r="I197" i="9"/>
  <c r="F164" i="9"/>
  <c r="F179" i="9"/>
  <c r="I163" i="9"/>
  <c r="I87" i="9"/>
  <c r="F185" i="9"/>
  <c r="F214" i="9"/>
  <c r="L213" i="9"/>
  <c r="I202" i="9"/>
  <c r="I106" i="9"/>
  <c r="I179" i="9"/>
  <c r="I63" i="9"/>
  <c r="I55" i="9"/>
  <c r="I47" i="9"/>
  <c r="I39" i="9"/>
  <c r="I31" i="9"/>
  <c r="L176" i="9"/>
  <c r="I139" i="9"/>
  <c r="I205" i="9"/>
  <c r="L152" i="9"/>
  <c r="I122" i="9"/>
  <c r="I207" i="9"/>
  <c r="L203" i="9"/>
  <c r="I216" i="9"/>
  <c r="I141" i="9"/>
  <c r="I93" i="9"/>
  <c r="I209" i="9"/>
  <c r="L171" i="9"/>
  <c r="L192" i="9"/>
  <c r="F177" i="9"/>
  <c r="I161" i="9"/>
  <c r="F93" i="9"/>
  <c r="I29" i="9"/>
  <c r="F21" i="9"/>
  <c r="L72" i="9"/>
  <c r="I78" i="9"/>
  <c r="F184" i="9"/>
  <c r="I168" i="9"/>
  <c r="F136" i="9"/>
  <c r="I121" i="9"/>
  <c r="I97" i="9"/>
  <c r="L73" i="9"/>
  <c r="L57" i="9"/>
  <c r="L33" i="9"/>
  <c r="F178" i="9"/>
  <c r="I118" i="9"/>
  <c r="I94" i="9"/>
  <c r="L56" i="9"/>
  <c r="F175" i="9"/>
  <c r="I159" i="9"/>
  <c r="F115" i="9"/>
  <c r="L43" i="9"/>
  <c r="I189" i="9"/>
  <c r="I105" i="9"/>
  <c r="I64" i="9"/>
  <c r="I40" i="9"/>
  <c r="F190" i="9"/>
  <c r="I174" i="9"/>
  <c r="I66" i="9"/>
  <c r="F50" i="9"/>
  <c r="F122" i="9"/>
  <c r="F146" i="9"/>
  <c r="F70" i="9"/>
  <c r="F46" i="9"/>
  <c r="I203" i="9"/>
  <c r="L198" i="9"/>
  <c r="I8" i="9"/>
  <c r="I156" i="9"/>
  <c r="L193" i="9"/>
  <c r="I149" i="9"/>
  <c r="I89" i="9"/>
  <c r="I41" i="9"/>
  <c r="I56" i="9"/>
  <c r="I32" i="9"/>
  <c r="I170" i="9"/>
  <c r="I213" i="9"/>
  <c r="I71" i="9"/>
  <c r="F217" i="9"/>
  <c r="F215" i="9"/>
  <c r="L179" i="9"/>
  <c r="L182" i="9"/>
  <c r="L93" i="9"/>
  <c r="I85" i="9"/>
  <c r="L29" i="9"/>
  <c r="I72" i="9"/>
  <c r="L202" i="9"/>
  <c r="L210" i="9"/>
  <c r="I116" i="9"/>
  <c r="I92" i="9"/>
  <c r="I84" i="9"/>
  <c r="I76" i="9"/>
  <c r="I68" i="9"/>
  <c r="I60" i="9"/>
  <c r="I52" i="9"/>
  <c r="I44" i="9"/>
  <c r="I36" i="9"/>
  <c r="I28" i="9"/>
  <c r="I20" i="9"/>
  <c r="I12" i="9"/>
  <c r="I191" i="9"/>
  <c r="I51" i="9"/>
  <c r="I43" i="9"/>
  <c r="I142" i="9"/>
  <c r="I134" i="9"/>
  <c r="I42" i="9"/>
  <c r="I196" i="9"/>
  <c r="I80" i="9"/>
  <c r="I102" i="9"/>
  <c r="I187" i="9"/>
  <c r="I110" i="9"/>
  <c r="I91" i="9"/>
  <c r="L177" i="9"/>
  <c r="I208" i="9"/>
  <c r="L204" i="9"/>
  <c r="L212" i="9"/>
  <c r="F209" i="9"/>
  <c r="L162" i="9"/>
  <c r="L173" i="9"/>
  <c r="L178" i="9"/>
  <c r="I117" i="9"/>
  <c r="F169" i="9"/>
  <c r="I153" i="9"/>
  <c r="F145" i="9"/>
  <c r="F137" i="9"/>
  <c r="F77" i="9"/>
  <c r="F69" i="9"/>
  <c r="F61" i="9"/>
  <c r="F53" i="9"/>
  <c r="I13" i="9"/>
  <c r="F126" i="9"/>
  <c r="F96" i="9"/>
  <c r="F48" i="9"/>
  <c r="F24" i="9"/>
  <c r="L78" i="9"/>
  <c r="F176" i="9"/>
  <c r="I160" i="9"/>
  <c r="F100" i="9"/>
  <c r="F173" i="9"/>
  <c r="F73" i="9"/>
  <c r="F57" i="9"/>
  <c r="F33" i="9"/>
  <c r="F104" i="9"/>
  <c r="F162" i="9"/>
  <c r="F38" i="9"/>
  <c r="F167" i="9"/>
  <c r="I151" i="9"/>
  <c r="I83" i="9"/>
  <c r="I75" i="9"/>
  <c r="I67" i="9"/>
  <c r="I59" i="9"/>
  <c r="F35" i="9"/>
  <c r="I157" i="9"/>
  <c r="F81" i="9"/>
  <c r="F65" i="9"/>
  <c r="F49" i="9"/>
  <c r="F17" i="9"/>
  <c r="F9" i="9"/>
  <c r="I180" i="9"/>
  <c r="I120" i="9"/>
  <c r="L64" i="9"/>
  <c r="I154" i="9"/>
  <c r="I86" i="9"/>
  <c r="I54" i="9"/>
  <c r="L153" i="9"/>
  <c r="F182" i="9"/>
  <c r="I166" i="9"/>
  <c r="F114" i="9"/>
  <c r="L66" i="9"/>
  <c r="F34" i="9"/>
  <c r="F26" i="9"/>
  <c r="F18" i="9"/>
  <c r="F10" i="9"/>
  <c r="I129" i="9"/>
  <c r="F197" i="9"/>
  <c r="I165" i="9"/>
  <c r="F112" i="9"/>
  <c r="I186" i="9"/>
  <c r="I14" i="9"/>
  <c r="L194" i="9"/>
  <c r="I147" i="9"/>
  <c r="I111" i="9"/>
  <c r="F87" i="9"/>
  <c r="F79" i="9"/>
  <c r="L23" i="9"/>
  <c r="L149" i="9"/>
  <c r="L181" i="9"/>
  <c r="F201" i="9"/>
  <c r="I177" i="9"/>
  <c r="L45" i="9"/>
  <c r="I21" i="9"/>
  <c r="I184" i="9"/>
  <c r="I178" i="9"/>
  <c r="I175" i="9"/>
  <c r="I135" i="9"/>
  <c r="I190" i="9"/>
  <c r="I50" i="9"/>
  <c r="I148" i="9"/>
  <c r="I70" i="9"/>
  <c r="I46" i="9"/>
  <c r="I171" i="9"/>
  <c r="F206" i="9"/>
  <c r="L109" i="9"/>
  <c r="L138" i="9"/>
  <c r="I30" i="9"/>
  <c r="L128" i="9"/>
  <c r="F160" i="9"/>
  <c r="L144" i="9"/>
  <c r="F116" i="9"/>
  <c r="I199" i="9"/>
  <c r="F151" i="9"/>
  <c r="L135" i="9"/>
  <c r="F107" i="9"/>
  <c r="F91" i="9"/>
  <c r="F83" i="9"/>
  <c r="F75" i="9"/>
  <c r="F67" i="9"/>
  <c r="F59" i="9"/>
  <c r="F157" i="9"/>
  <c r="F180" i="9"/>
  <c r="L120" i="9"/>
  <c r="I16" i="9"/>
  <c r="F154" i="9"/>
  <c r="F86" i="9"/>
  <c r="F54" i="9"/>
  <c r="L161" i="9"/>
  <c r="L185" i="9"/>
  <c r="F166" i="9"/>
  <c r="I150" i="9"/>
  <c r="F142" i="9"/>
  <c r="F134" i="9"/>
  <c r="L98" i="9"/>
  <c r="I58" i="9"/>
  <c r="F165" i="9"/>
  <c r="I113" i="9"/>
  <c r="F130" i="9"/>
  <c r="F186" i="9"/>
  <c r="F102" i="9"/>
  <c r="F14" i="9"/>
  <c r="I210" i="9"/>
  <c r="I127" i="9"/>
  <c r="L157" i="9"/>
  <c r="L189" i="9"/>
  <c r="L205" i="9"/>
  <c r="L123" i="9"/>
  <c r="I143" i="9"/>
  <c r="L51" i="9"/>
  <c r="L81" i="9"/>
  <c r="L65" i="9"/>
  <c r="L49" i="9"/>
  <c r="L17" i="9"/>
  <c r="L9" i="9"/>
  <c r="L156" i="9"/>
  <c r="L86" i="9"/>
  <c r="L54" i="9"/>
  <c r="L164" i="9"/>
  <c r="L211" i="9"/>
  <c r="L34" i="9"/>
  <c r="L26" i="9"/>
  <c r="L18" i="9"/>
  <c r="L10" i="9"/>
  <c r="F210" i="9"/>
  <c r="F129" i="9"/>
  <c r="I181" i="9"/>
  <c r="L113" i="9"/>
  <c r="F148" i="9"/>
  <c r="L127" i="9"/>
  <c r="F171" i="9"/>
  <c r="I155" i="9"/>
  <c r="L119" i="9"/>
  <c r="F111" i="9"/>
  <c r="L79" i="9"/>
  <c r="I23" i="9"/>
  <c r="I15" i="9"/>
  <c r="L197" i="9"/>
  <c r="I185" i="9"/>
  <c r="L117" i="9"/>
  <c r="I37" i="9"/>
  <c r="L13" i="9"/>
  <c r="L180" i="9"/>
  <c r="I192" i="9"/>
  <c r="L121" i="9"/>
  <c r="L97" i="9"/>
  <c r="I132" i="9"/>
  <c r="I194" i="9"/>
  <c r="L118" i="9"/>
  <c r="L94" i="9"/>
  <c r="I107" i="9"/>
  <c r="I183" i="9"/>
  <c r="L143" i="9"/>
  <c r="L105" i="9"/>
  <c r="I88" i="9"/>
  <c r="I124" i="9"/>
  <c r="I198" i="9"/>
  <c r="I90" i="9"/>
  <c r="I82" i="9"/>
  <c r="I74" i="9"/>
  <c r="I164" i="9"/>
  <c r="I112" i="9"/>
  <c r="L46" i="9"/>
  <c r="L165" i="9"/>
  <c r="L21" i="9"/>
  <c r="I193" i="9"/>
  <c r="I145" i="9"/>
  <c r="I137" i="9"/>
  <c r="I45" i="9"/>
  <c r="I25" i="9"/>
  <c r="I126" i="9"/>
  <c r="I188" i="9"/>
  <c r="I152" i="9"/>
  <c r="I100" i="9"/>
  <c r="I27" i="9"/>
  <c r="I19" i="9"/>
  <c r="I11" i="9"/>
  <c r="L169" i="9"/>
  <c r="I158" i="9"/>
  <c r="L85" i="9"/>
  <c r="L77" i="9"/>
  <c r="L69" i="9"/>
  <c r="L61" i="9"/>
  <c r="L53" i="9"/>
  <c r="L25" i="9"/>
  <c r="L48" i="9"/>
  <c r="L24" i="9"/>
  <c r="L35" i="9"/>
  <c r="L89" i="9"/>
  <c r="L41" i="9"/>
  <c r="L71" i="9"/>
  <c r="F128" i="9"/>
  <c r="F144" i="9"/>
  <c r="L92" i="9"/>
  <c r="L84" i="9"/>
  <c r="L76" i="9"/>
  <c r="L68" i="9"/>
  <c r="L60" i="9"/>
  <c r="L52" i="9"/>
  <c r="L44" i="9"/>
  <c r="L36" i="9"/>
  <c r="L28" i="9"/>
  <c r="L20" i="9"/>
  <c r="L12" i="9"/>
  <c r="F199" i="9"/>
  <c r="F135" i="9"/>
  <c r="L83" i="9"/>
  <c r="L75" i="9"/>
  <c r="L67" i="9"/>
  <c r="L59" i="9"/>
  <c r="L141" i="9"/>
  <c r="F120" i="9"/>
  <c r="F16" i="9"/>
  <c r="F150" i="9"/>
  <c r="L106" i="9"/>
  <c r="F98" i="9"/>
  <c r="F58" i="9"/>
  <c r="F213" i="9"/>
  <c r="F195" i="9"/>
  <c r="F62" i="9"/>
  <c r="F22" i="9"/>
  <c r="F216" i="9"/>
  <c r="L188" i="9"/>
  <c r="F109" i="9"/>
  <c r="F138" i="9"/>
  <c r="F30" i="9"/>
  <c r="L155" i="9"/>
  <c r="F161" i="9"/>
  <c r="F29" i="9"/>
  <c r="F78" i="9"/>
  <c r="L158" i="9"/>
  <c r="F168" i="9"/>
  <c r="L132" i="9"/>
  <c r="F123" i="9"/>
  <c r="F159" i="9"/>
  <c r="F189" i="9"/>
  <c r="F64" i="9"/>
  <c r="F40" i="9"/>
  <c r="L124" i="9"/>
  <c r="F174" i="9"/>
  <c r="F66" i="9"/>
  <c r="F181" i="9"/>
  <c r="F113" i="9"/>
  <c r="L131" i="9"/>
  <c r="F127" i="9"/>
  <c r="F155" i="9"/>
  <c r="L139" i="9"/>
  <c r="F119" i="9"/>
  <c r="L95" i="9"/>
  <c r="F23" i="9"/>
  <c r="F15" i="9"/>
  <c r="L62" i="9"/>
  <c r="L22" i="9"/>
  <c r="L151" i="9"/>
  <c r="L87" i="9"/>
  <c r="F172" i="9"/>
  <c r="L145" i="9"/>
  <c r="L126" i="9"/>
  <c r="L96" i="9"/>
  <c r="L100" i="9"/>
  <c r="L104" i="9"/>
  <c r="L148" i="9"/>
  <c r="L172" i="9"/>
  <c r="L196" i="9"/>
  <c r="L114" i="9"/>
  <c r="L50" i="9"/>
  <c r="L112" i="9"/>
  <c r="L167" i="9"/>
  <c r="F211" i="9"/>
  <c r="L195" i="9"/>
  <c r="F45" i="9"/>
  <c r="F212" i="9"/>
  <c r="F25" i="9"/>
  <c r="F188" i="9"/>
  <c r="L140" i="9"/>
  <c r="F152" i="9"/>
  <c r="L108" i="9"/>
  <c r="F132" i="9"/>
  <c r="L99" i="9"/>
  <c r="F27" i="9"/>
  <c r="F19" i="9"/>
  <c r="F11" i="9"/>
  <c r="F156" i="9"/>
  <c r="L40" i="9"/>
  <c r="F124" i="9"/>
  <c r="F158" i="9"/>
  <c r="L58" i="9"/>
  <c r="L125" i="9"/>
  <c r="F149" i="9"/>
  <c r="F89" i="9"/>
  <c r="F41" i="9"/>
  <c r="F56" i="9"/>
  <c r="F32" i="9"/>
  <c r="F170" i="9"/>
  <c r="F131" i="9"/>
  <c r="F139" i="9"/>
  <c r="L103" i="9"/>
  <c r="F95" i="9"/>
  <c r="F71" i="9"/>
  <c r="L191" i="9"/>
  <c r="L183" i="9"/>
  <c r="L159" i="9"/>
  <c r="L137" i="9"/>
  <c r="L133" i="9"/>
  <c r="L101" i="9"/>
  <c r="L37" i="9"/>
  <c r="L116" i="9"/>
  <c r="L107" i="9"/>
  <c r="L88" i="9"/>
  <c r="L142" i="9"/>
  <c r="L134" i="9"/>
  <c r="L130" i="9"/>
  <c r="L102" i="9"/>
  <c r="F163" i="9"/>
  <c r="L15" i="9"/>
  <c r="L110" i="9"/>
  <c r="L175" i="9"/>
  <c r="L187" i="9"/>
  <c r="F193" i="9"/>
  <c r="F85" i="9"/>
  <c r="F140" i="9"/>
  <c r="F72" i="9"/>
  <c r="L190" i="9"/>
  <c r="F200" i="9"/>
  <c r="L136" i="9"/>
  <c r="F108" i="9"/>
  <c r="F92" i="9"/>
  <c r="F84" i="9"/>
  <c r="F76" i="9"/>
  <c r="F68" i="9"/>
  <c r="F60" i="9"/>
  <c r="F52" i="9"/>
  <c r="F44" i="9"/>
  <c r="F36" i="9"/>
  <c r="F28" i="9"/>
  <c r="F20" i="9"/>
  <c r="F12" i="9"/>
  <c r="L38" i="9"/>
  <c r="F191" i="9"/>
  <c r="L115" i="9"/>
  <c r="F99" i="9"/>
  <c r="F51" i="9"/>
  <c r="F43" i="9"/>
  <c r="L27" i="9"/>
  <c r="L19" i="9"/>
  <c r="L11" i="9"/>
  <c r="L80" i="9"/>
  <c r="L90" i="9"/>
  <c r="L82" i="9"/>
  <c r="L74" i="9"/>
  <c r="F42" i="9"/>
  <c r="L129" i="9"/>
  <c r="F125" i="9"/>
  <c r="F196" i="9"/>
  <c r="F80" i="9"/>
  <c r="L32" i="9"/>
  <c r="L122" i="9"/>
  <c r="L146" i="9"/>
  <c r="F187" i="9"/>
  <c r="L111" i="9"/>
  <c r="F103" i="9"/>
  <c r="L63" i="9"/>
  <c r="L55" i="9"/>
  <c r="L47" i="9"/>
  <c r="L39" i="9"/>
  <c r="L31" i="9"/>
  <c r="F203" i="9"/>
  <c r="L199" i="9"/>
  <c r="E142" i="9"/>
  <c r="E134" i="9"/>
  <c r="E102" i="9"/>
  <c r="E110" i="9"/>
  <c r="E153" i="9"/>
  <c r="E101" i="9"/>
  <c r="E160" i="9"/>
  <c r="E116" i="9"/>
  <c r="E151" i="9"/>
  <c r="E107" i="9"/>
  <c r="E83" i="9"/>
  <c r="E75" i="9"/>
  <c r="E67" i="9"/>
  <c r="E59" i="9"/>
  <c r="E86" i="9"/>
  <c r="E54" i="9"/>
  <c r="E130" i="9"/>
  <c r="E13" i="9"/>
  <c r="E169" i="9"/>
  <c r="E193" i="9"/>
  <c r="E85" i="9"/>
  <c r="E191" i="9"/>
  <c r="E133" i="9"/>
  <c r="E91" i="9"/>
  <c r="E157" i="9"/>
  <c r="E180" i="9"/>
  <c r="E154" i="9"/>
  <c r="E8" i="9"/>
  <c r="E166" i="9"/>
  <c r="E204" i="9"/>
  <c r="E165" i="9"/>
  <c r="E186" i="9"/>
  <c r="E14" i="9"/>
  <c r="E147" i="9"/>
  <c r="E207" i="9"/>
  <c r="E177" i="9"/>
  <c r="E93" i="9"/>
  <c r="E21" i="9"/>
  <c r="E184" i="9"/>
  <c r="E136" i="9"/>
  <c r="E202" i="9"/>
  <c r="E178" i="9"/>
  <c r="E175" i="9"/>
  <c r="E115" i="9"/>
  <c r="E190" i="9"/>
  <c r="E50" i="9"/>
  <c r="E210" i="9"/>
  <c r="E129" i="9"/>
  <c r="E148" i="9"/>
  <c r="E122" i="9"/>
  <c r="E146" i="9"/>
  <c r="E70" i="9"/>
  <c r="E46" i="9"/>
  <c r="E171" i="9"/>
  <c r="E111" i="9"/>
  <c r="E214" i="9"/>
  <c r="E172" i="9"/>
  <c r="E138" i="9"/>
  <c r="E30" i="9"/>
  <c r="E128" i="9"/>
  <c r="E144" i="9"/>
  <c r="E199" i="9"/>
  <c r="E135" i="9"/>
  <c r="E120" i="9"/>
  <c r="E16" i="9"/>
  <c r="E150" i="9"/>
  <c r="E98" i="9"/>
  <c r="E58" i="9"/>
  <c r="E213" i="9"/>
  <c r="E195" i="9"/>
  <c r="E62" i="9"/>
  <c r="E22" i="9"/>
  <c r="E216" i="9"/>
  <c r="E29" i="9"/>
  <c r="E78" i="9"/>
  <c r="E168" i="9"/>
  <c r="E123" i="9"/>
  <c r="E159" i="9"/>
  <c r="E189" i="9"/>
  <c r="E64" i="9"/>
  <c r="E40" i="9"/>
  <c r="E174" i="9"/>
  <c r="E66" i="9"/>
  <c r="E181" i="9"/>
  <c r="E113" i="9"/>
  <c r="E127" i="9"/>
  <c r="E155" i="9"/>
  <c r="E119" i="9"/>
  <c r="E23" i="9"/>
  <c r="E15" i="9"/>
  <c r="E217" i="9"/>
  <c r="E215" i="9"/>
  <c r="E185" i="9"/>
  <c r="E117" i="9"/>
  <c r="E37" i="9"/>
  <c r="E205" i="9"/>
  <c r="E192" i="9"/>
  <c r="E121" i="9"/>
  <c r="E97" i="9"/>
  <c r="E194" i="9"/>
  <c r="E118" i="9"/>
  <c r="E94" i="9"/>
  <c r="E183" i="9"/>
  <c r="E143" i="9"/>
  <c r="E141" i="9"/>
  <c r="E105" i="9"/>
  <c r="E88" i="9"/>
  <c r="E198" i="9"/>
  <c r="E106" i="9"/>
  <c r="E90" i="9"/>
  <c r="E82" i="9"/>
  <c r="E74" i="9"/>
  <c r="E164" i="9"/>
  <c r="E179" i="9"/>
  <c r="E63" i="9"/>
  <c r="E55" i="9"/>
  <c r="E47" i="9"/>
  <c r="E39" i="9"/>
  <c r="E31" i="9"/>
  <c r="E211" i="9"/>
  <c r="E208" i="9"/>
  <c r="E109" i="9"/>
  <c r="E161" i="9"/>
  <c r="E45" i="9"/>
  <c r="E212" i="9"/>
  <c r="E25" i="9"/>
  <c r="E188" i="9"/>
  <c r="E152" i="9"/>
  <c r="E132" i="9"/>
  <c r="E27" i="9"/>
  <c r="E19" i="9"/>
  <c r="E11" i="9"/>
  <c r="E156" i="9"/>
  <c r="E124" i="9"/>
  <c r="E158" i="9"/>
  <c r="E149" i="9"/>
  <c r="E89" i="9"/>
  <c r="E41" i="9"/>
  <c r="E56" i="9"/>
  <c r="E32" i="9"/>
  <c r="E170" i="9"/>
  <c r="E131" i="9"/>
  <c r="E139" i="9"/>
  <c r="E95" i="9"/>
  <c r="E71" i="9"/>
  <c r="E145" i="9"/>
  <c r="E137" i="9"/>
  <c r="E77" i="9"/>
  <c r="E69" i="9"/>
  <c r="E61" i="9"/>
  <c r="E53" i="9"/>
  <c r="E126" i="9"/>
  <c r="E96" i="9"/>
  <c r="E48" i="9"/>
  <c r="E24" i="9"/>
  <c r="E176" i="9"/>
  <c r="E100" i="9"/>
  <c r="E173" i="9"/>
  <c r="E73" i="9"/>
  <c r="E57" i="9"/>
  <c r="E33" i="9"/>
  <c r="E104" i="9"/>
  <c r="E162" i="9"/>
  <c r="E38" i="9"/>
  <c r="E167" i="9"/>
  <c r="E35" i="9"/>
  <c r="E81" i="9"/>
  <c r="E65" i="9"/>
  <c r="E49" i="9"/>
  <c r="E17" i="9"/>
  <c r="E9" i="9"/>
  <c r="E182" i="9"/>
  <c r="E114" i="9"/>
  <c r="E34" i="9"/>
  <c r="E26" i="9"/>
  <c r="E18" i="9"/>
  <c r="E10" i="9"/>
  <c r="E197" i="9"/>
  <c r="E112" i="9"/>
  <c r="E163" i="9"/>
  <c r="E87" i="9"/>
  <c r="E79" i="9"/>
  <c r="E201" i="9"/>
  <c r="E140" i="9"/>
  <c r="E72" i="9"/>
  <c r="E200" i="9"/>
  <c r="E108" i="9"/>
  <c r="E92" i="9"/>
  <c r="E84" i="9"/>
  <c r="E76" i="9"/>
  <c r="E68" i="9"/>
  <c r="E60" i="9"/>
  <c r="E52" i="9"/>
  <c r="E44" i="9"/>
  <c r="E36" i="9"/>
  <c r="E28" i="9"/>
  <c r="E20" i="9"/>
  <c r="E12" i="9"/>
  <c r="E99" i="9"/>
  <c r="E51" i="9"/>
  <c r="E43" i="9"/>
  <c r="E42" i="9"/>
  <c r="E125" i="9"/>
  <c r="E196" i="9"/>
  <c r="E80" i="9"/>
  <c r="E187" i="9"/>
  <c r="E103" i="9"/>
  <c r="E206" i="9"/>
  <c r="E209" i="9"/>
  <c r="E203" i="9"/>
  <c r="F402" i="1" l="1"/>
  <c r="F355" i="1"/>
  <c r="F755" i="1"/>
  <c r="F665" i="1"/>
  <c r="F1324" i="1"/>
  <c r="F1411" i="1"/>
  <c r="J620" i="1"/>
  <c r="F1415" i="1"/>
  <c r="F1059" i="1"/>
  <c r="F709" i="1"/>
  <c r="F1371" i="1"/>
  <c r="F1458" i="1"/>
  <c r="J928" i="1"/>
  <c r="F400" i="1"/>
  <c r="F795" i="1"/>
  <c r="F1151" i="1"/>
  <c r="F534" i="1"/>
  <c r="F1148" i="1"/>
  <c r="F1147" i="1"/>
  <c r="F403" i="1"/>
  <c r="F621" i="1"/>
  <c r="F883" i="1"/>
  <c r="F1391" i="1"/>
  <c r="F924" i="1"/>
  <c r="F1200" i="1"/>
  <c r="J427" i="1"/>
  <c r="F1199" i="1"/>
  <c r="F1128" i="1"/>
  <c r="F427" i="1"/>
  <c r="F876" i="1"/>
  <c r="F1302" i="1"/>
  <c r="F154" i="1"/>
  <c r="F213" i="1"/>
  <c r="F1382" i="1"/>
  <c r="F1027" i="1"/>
  <c r="J1144" i="1"/>
  <c r="F1249" i="1"/>
  <c r="J1117" i="1"/>
  <c r="F408" i="1"/>
  <c r="F257" i="1"/>
  <c r="F1225" i="1"/>
  <c r="F1242" i="1"/>
  <c r="F504" i="1"/>
  <c r="F1102" i="1"/>
  <c r="F416" i="1"/>
  <c r="F771" i="1"/>
  <c r="F1098" i="1"/>
  <c r="F1190" i="1"/>
  <c r="F1373" i="1"/>
  <c r="F526" i="1"/>
  <c r="F1335" i="1"/>
  <c r="F569" i="1"/>
  <c r="J264" i="1"/>
  <c r="F1352" i="1"/>
  <c r="F1289" i="1"/>
  <c r="F241" i="1"/>
  <c r="F1397" i="1"/>
  <c r="F1267" i="1"/>
  <c r="F782" i="1"/>
  <c r="F438" i="1"/>
  <c r="F743" i="1"/>
  <c r="F1273" i="1"/>
  <c r="J1421" i="1"/>
  <c r="F1157" i="1"/>
  <c r="F210" i="1"/>
  <c r="F1121" i="1"/>
  <c r="F1173" i="1"/>
  <c r="F1100" i="1"/>
  <c r="F1437" i="1"/>
  <c r="F1379" i="1"/>
  <c r="F892" i="1"/>
  <c r="F530" i="1"/>
  <c r="F1226" i="1"/>
  <c r="F1082" i="1"/>
  <c r="J1255" i="1"/>
  <c r="J1039" i="1"/>
  <c r="F430" i="1"/>
  <c r="F1055" i="1"/>
  <c r="F1166" i="1"/>
  <c r="F1009" i="1"/>
  <c r="F368" i="1"/>
  <c r="F1132" i="1"/>
  <c r="F1154" i="1"/>
  <c r="F319" i="1"/>
  <c r="F165" i="1"/>
  <c r="F693" i="1"/>
  <c r="F177" i="1"/>
  <c r="F1355" i="1"/>
  <c r="F823" i="1"/>
  <c r="F1338" i="1"/>
  <c r="F838" i="1"/>
  <c r="F1383" i="1"/>
  <c r="F1183" i="1"/>
  <c r="F978" i="1"/>
  <c r="F1288" i="1"/>
  <c r="F419" i="1"/>
  <c r="F1409" i="1"/>
  <c r="F285" i="1"/>
  <c r="J1290" i="1"/>
  <c r="F189" i="1"/>
  <c r="F610" i="1"/>
  <c r="F242" i="1"/>
  <c r="F1248" i="1"/>
  <c r="F1032" i="1"/>
  <c r="F1366" i="1"/>
  <c r="F912" i="1"/>
  <c r="F1315" i="1"/>
  <c r="F337" i="1"/>
  <c r="J1177" i="1"/>
  <c r="F653" i="1"/>
  <c r="F919" i="1"/>
  <c r="F164" i="1"/>
  <c r="J277" i="1"/>
  <c r="F414" i="1"/>
  <c r="F888" i="1"/>
  <c r="J1053" i="1"/>
  <c r="F772" i="1"/>
  <c r="E1440" i="1"/>
  <c r="F824" i="1"/>
  <c r="F1331" i="1"/>
  <c r="F486" i="1"/>
  <c r="J299" i="1"/>
  <c r="J173" i="1"/>
  <c r="F423" i="1"/>
  <c r="F916" i="1"/>
  <c r="F831" i="1"/>
  <c r="F1443" i="1"/>
  <c r="J567" i="1"/>
  <c r="J663" i="1"/>
  <c r="F746" i="1"/>
  <c r="F1217" i="1"/>
  <c r="J1280" i="1"/>
  <c r="F1239" i="1"/>
  <c r="F491" i="1"/>
  <c r="F480" i="1"/>
  <c r="F711" i="1"/>
  <c r="F233" i="1"/>
  <c r="J1023" i="1"/>
  <c r="F1177" i="1"/>
  <c r="F227" i="1"/>
  <c r="F752" i="1"/>
  <c r="F646" i="1"/>
  <c r="F1159" i="1"/>
  <c r="J687" i="1"/>
  <c r="J799" i="1"/>
  <c r="F113" i="1"/>
  <c r="F516" i="1"/>
  <c r="F494" i="1"/>
  <c r="J872" i="1"/>
  <c r="J1253" i="1"/>
  <c r="J1307" i="1"/>
  <c r="F766" i="1"/>
  <c r="F997" i="1"/>
  <c r="J808" i="1"/>
  <c r="F871" i="1"/>
  <c r="F756" i="1"/>
  <c r="J168" i="1"/>
  <c r="F259" i="1"/>
  <c r="F989" i="1"/>
  <c r="J323" i="1"/>
  <c r="F176" i="1"/>
  <c r="F1393" i="1"/>
  <c r="F1083" i="1"/>
  <c r="F1457" i="1"/>
  <c r="F1107" i="1"/>
  <c r="J1456" i="1"/>
  <c r="F510" i="1"/>
  <c r="F294" i="1"/>
  <c r="F973" i="1"/>
  <c r="F1367" i="1"/>
  <c r="F575" i="1"/>
  <c r="J252" i="1"/>
  <c r="F1215" i="1"/>
  <c r="F615" i="1"/>
  <c r="J204" i="1"/>
  <c r="J1098" i="1"/>
  <c r="J1393" i="1"/>
  <c r="J1240" i="1"/>
  <c r="J1420" i="1"/>
  <c r="J166" i="1"/>
  <c r="F1372" i="1"/>
  <c r="J1337" i="1"/>
  <c r="F1095" i="1"/>
  <c r="J1295" i="1"/>
  <c r="F832" i="1"/>
  <c r="J364" i="1"/>
  <c r="F920" i="1"/>
  <c r="J1124" i="1"/>
  <c r="J938" i="1"/>
  <c r="J1041" i="1"/>
  <c r="F173" i="1"/>
  <c r="F680" i="1"/>
  <c r="F151" i="1"/>
  <c r="F749" i="1"/>
  <c r="J965" i="1"/>
  <c r="F1301" i="1"/>
  <c r="F570" i="1"/>
  <c r="F229" i="1"/>
  <c r="F1319" i="1"/>
  <c r="F351" i="1"/>
  <c r="F298" i="1"/>
  <c r="F595" i="1"/>
  <c r="F925" i="1"/>
  <c r="F1005" i="1"/>
  <c r="F1006" i="1"/>
  <c r="J516" i="1"/>
  <c r="F272" i="1"/>
  <c r="F170" i="1"/>
  <c r="F174" i="1"/>
  <c r="J263" i="1"/>
  <c r="F1332" i="1"/>
  <c r="F1399" i="1"/>
  <c r="F738" i="1"/>
  <c r="F265" i="1"/>
  <c r="J148" i="1"/>
  <c r="F718" i="1"/>
  <c r="F591" i="1"/>
  <c r="F1406" i="1"/>
  <c r="F1030" i="1"/>
  <c r="F133" i="1"/>
  <c r="F946" i="1"/>
  <c r="F359" i="1"/>
  <c r="F769" i="1"/>
  <c r="F902" i="1"/>
  <c r="J470" i="1"/>
  <c r="F638" i="1"/>
  <c r="F1453" i="1"/>
  <c r="F764" i="1"/>
  <c r="J1024" i="1"/>
  <c r="J1341" i="1"/>
  <c r="F587" i="1"/>
  <c r="J268" i="1"/>
  <c r="F1039" i="1"/>
  <c r="J858" i="1"/>
  <c r="F799" i="1"/>
  <c r="J460" i="1"/>
  <c r="J1009" i="1"/>
  <c r="J913" i="1"/>
  <c r="F201" i="1"/>
  <c r="F1359" i="1"/>
  <c r="F1283" i="1"/>
  <c r="F249" i="1"/>
  <c r="J1046" i="1"/>
  <c r="F392" i="1"/>
  <c r="F1278" i="1"/>
  <c r="F1131" i="1"/>
  <c r="F219" i="1"/>
  <c r="F1139" i="1"/>
  <c r="F970" i="1"/>
  <c r="J975" i="1"/>
  <c r="F366" i="1"/>
  <c r="F1048" i="1"/>
  <c r="J270" i="1"/>
  <c r="J446" i="1"/>
  <c r="F817" i="1"/>
  <c r="F1280" i="1"/>
  <c r="J688" i="1"/>
  <c r="J285" i="1"/>
  <c r="F1281" i="1"/>
  <c r="F1068" i="1"/>
  <c r="J184" i="1"/>
  <c r="F1369" i="1"/>
  <c r="F622" i="1"/>
  <c r="F928" i="1"/>
  <c r="J1281" i="1"/>
  <c r="J690" i="1"/>
  <c r="F12" i="1"/>
  <c r="J556" i="1"/>
  <c r="J32" i="1"/>
  <c r="F59" i="1"/>
  <c r="F263" i="1"/>
  <c r="J55" i="1"/>
  <c r="F364" i="1"/>
  <c r="F816" i="1"/>
  <c r="J24" i="1"/>
  <c r="F926" i="1"/>
  <c r="F87" i="1"/>
  <c r="J92" i="1"/>
  <c r="F44" i="1"/>
  <c r="F45" i="1"/>
  <c r="J1066" i="1"/>
  <c r="F31" i="1"/>
  <c r="J1425" i="1"/>
  <c r="F1425" i="1"/>
  <c r="F276" i="1"/>
  <c r="F39" i="1"/>
  <c r="F84" i="1"/>
  <c r="F19" i="1"/>
  <c r="J634" i="1"/>
  <c r="F24" i="1"/>
  <c r="F95" i="1"/>
  <c r="F68" i="1"/>
  <c r="F1076" i="1"/>
  <c r="F1002" i="1"/>
  <c r="F134" i="1"/>
  <c r="F275" i="1"/>
  <c r="F26" i="1"/>
  <c r="F18" i="1"/>
  <c r="F58" i="1"/>
  <c r="F677" i="1"/>
  <c r="F76" i="1"/>
  <c r="F62" i="1"/>
  <c r="J415" i="1"/>
  <c r="J616" i="1"/>
  <c r="F28" i="1"/>
  <c r="J397" i="1"/>
  <c r="F518" i="1"/>
  <c r="F613" i="1"/>
  <c r="F1309" i="1"/>
  <c r="J1052" i="1"/>
  <c r="F66" i="1"/>
  <c r="J160" i="1"/>
  <c r="J308" i="1"/>
  <c r="F727" i="1"/>
  <c r="F814" i="1"/>
  <c r="F465" i="1"/>
  <c r="J963" i="1"/>
  <c r="F277" i="1"/>
  <c r="J622" i="1"/>
  <c r="F1419" i="1"/>
  <c r="F957" i="1"/>
  <c r="J777" i="1"/>
  <c r="J19" i="1"/>
  <c r="F523" i="1"/>
  <c r="F1405" i="1"/>
  <c r="F469" i="1"/>
  <c r="F959" i="1"/>
  <c r="J568" i="1"/>
  <c r="J412" i="1"/>
  <c r="F327" i="1"/>
  <c r="F1363" i="1"/>
  <c r="J775" i="1"/>
  <c r="J614" i="1"/>
  <c r="J869" i="1"/>
  <c r="F979" i="1"/>
  <c r="F1410" i="1"/>
  <c r="F1004" i="1"/>
  <c r="F124" i="1"/>
  <c r="J1350" i="1"/>
  <c r="F125" i="1"/>
  <c r="F856" i="1"/>
  <c r="J1217" i="1"/>
  <c r="J1269" i="1"/>
  <c r="J745" i="1"/>
  <c r="F188" i="1"/>
  <c r="F334" i="1"/>
  <c r="J700" i="1"/>
  <c r="J1172" i="1"/>
  <c r="J726" i="1"/>
  <c r="J66" i="1"/>
  <c r="J781" i="1"/>
  <c r="F108" i="1"/>
  <c r="F394" i="1"/>
  <c r="F1069" i="1"/>
  <c r="J550" i="1"/>
  <c r="J313" i="1"/>
  <c r="F322" i="1"/>
  <c r="J57" i="1"/>
  <c r="F280" i="1"/>
  <c r="F922" i="1"/>
  <c r="J417" i="1"/>
  <c r="F99" i="1"/>
  <c r="J953" i="1"/>
  <c r="F123" i="1"/>
  <c r="J1146" i="1"/>
  <c r="F299" i="1"/>
  <c r="J68" i="1"/>
  <c r="J809" i="1"/>
  <c r="F16" i="1"/>
  <c r="F412" i="1"/>
  <c r="F852" i="1"/>
  <c r="J1072" i="1"/>
  <c r="J1358" i="1"/>
  <c r="J807" i="1"/>
  <c r="J557" i="1"/>
  <c r="J249" i="1"/>
  <c r="F898" i="1"/>
  <c r="J31" i="1"/>
  <c r="J1245" i="1"/>
  <c r="F1141" i="1"/>
  <c r="F635" i="1"/>
  <c r="F1126" i="1"/>
  <c r="J356" i="1"/>
  <c r="F1401" i="1"/>
  <c r="J175" i="1"/>
  <c r="F829" i="1"/>
  <c r="F360" i="1"/>
  <c r="F1108" i="1"/>
  <c r="F196" i="1"/>
  <c r="F1295" i="1"/>
  <c r="F1221" i="1"/>
  <c r="J332" i="1"/>
  <c r="F720" i="1"/>
  <c r="J408" i="1"/>
  <c r="F171" i="1"/>
  <c r="J1299" i="1"/>
  <c r="F130" i="1"/>
  <c r="J827" i="1"/>
  <c r="J1308" i="1"/>
  <c r="J209" i="1"/>
  <c r="F499" i="1"/>
  <c r="F1266" i="1"/>
  <c r="J503" i="1"/>
  <c r="J668" i="1"/>
  <c r="J1207" i="1"/>
  <c r="J1109" i="1"/>
  <c r="J1381" i="1"/>
  <c r="J346" i="1"/>
  <c r="F417" i="1"/>
  <c r="F143" i="1"/>
  <c r="F477" i="1"/>
  <c r="F1336" i="1"/>
  <c r="F1143" i="1"/>
  <c r="F405" i="1"/>
  <c r="F1395" i="1"/>
  <c r="F1284" i="1"/>
  <c r="F153" i="1"/>
  <c r="J433" i="1"/>
  <c r="F904" i="1"/>
  <c r="F159" i="1"/>
  <c r="J660" i="1"/>
  <c r="J822" i="1"/>
  <c r="J396" i="1"/>
  <c r="F178" i="1"/>
  <c r="F1161" i="1"/>
  <c r="F353" i="1"/>
  <c r="J776" i="1"/>
  <c r="F628" i="1"/>
  <c r="J1001" i="1"/>
  <c r="J712" i="1"/>
  <c r="F261" i="1"/>
  <c r="E729" i="1"/>
  <c r="J1140" i="1"/>
  <c r="F140" i="1"/>
  <c r="F686" i="1"/>
  <c r="F1075" i="1"/>
  <c r="F689" i="1"/>
  <c r="F1298" i="1"/>
  <c r="F235" i="1"/>
  <c r="F620" i="1"/>
  <c r="F224" i="1"/>
  <c r="J887" i="1"/>
  <c r="F268" i="1"/>
  <c r="J1062" i="1"/>
  <c r="F80" i="1"/>
  <c r="J494" i="1"/>
  <c r="F725" i="1"/>
  <c r="F1316" i="1"/>
  <c r="J1426" i="1"/>
  <c r="J609" i="1"/>
  <c r="F1348" i="1"/>
  <c r="F1174" i="1"/>
  <c r="J1398" i="1"/>
  <c r="J291" i="1"/>
  <c r="J1190" i="1"/>
  <c r="F611" i="1"/>
  <c r="F157" i="1"/>
  <c r="J926" i="1"/>
  <c r="F517" i="1"/>
  <c r="J752" i="1"/>
  <c r="F183" i="1"/>
  <c r="F842" i="1"/>
  <c r="F701" i="1"/>
  <c r="J1013" i="1"/>
  <c r="F139" i="1"/>
  <c r="F1323" i="1"/>
  <c r="F1137" i="1"/>
  <c r="J193" i="1"/>
  <c r="J410" i="1"/>
  <c r="J1174" i="1"/>
  <c r="F822" i="1"/>
  <c r="F1224" i="1"/>
  <c r="J911" i="1"/>
  <c r="F1153" i="1"/>
  <c r="J1126" i="1"/>
  <c r="F1193" i="1"/>
  <c r="F250" i="1"/>
  <c r="J1018" i="1"/>
  <c r="F1103" i="1"/>
  <c r="F535" i="1"/>
  <c r="F50" i="1"/>
  <c r="F1034" i="1"/>
  <c r="J951" i="1"/>
  <c r="J844" i="1"/>
  <c r="J1196" i="1"/>
  <c r="J685" i="1"/>
  <c r="J75" i="1"/>
  <c r="J549" i="1"/>
  <c r="F361" i="1"/>
  <c r="F328" i="1"/>
  <c r="F63" i="1"/>
  <c r="J783" i="1"/>
  <c r="J229" i="1"/>
  <c r="F793" i="1"/>
  <c r="F437" i="1"/>
  <c r="F955" i="1"/>
  <c r="J950" i="1"/>
  <c r="F10" i="1"/>
  <c r="J934" i="1"/>
  <c r="F899" i="1"/>
  <c r="F614" i="1"/>
  <c r="F1381" i="1"/>
  <c r="F556" i="1"/>
  <c r="F497" i="1"/>
  <c r="F730" i="1"/>
  <c r="F1444" i="1"/>
  <c r="F1365" i="1"/>
  <c r="F1150" i="1"/>
  <c r="F884" i="1"/>
  <c r="F1062" i="1"/>
  <c r="F1105" i="1"/>
  <c r="F1051" i="1"/>
  <c r="F90" i="1"/>
  <c r="J681" i="1"/>
  <c r="J1304" i="1"/>
  <c r="J696" i="1"/>
  <c r="J841" i="1"/>
  <c r="F837" i="1"/>
  <c r="F1052" i="1"/>
  <c r="J305" i="1"/>
  <c r="F908" i="1"/>
  <c r="J514" i="1"/>
  <c r="J420" i="1"/>
  <c r="J12" i="1"/>
  <c r="J555" i="1"/>
  <c r="F442" i="1"/>
  <c r="F830" i="1"/>
  <c r="F474" i="1"/>
  <c r="F1245" i="1"/>
  <c r="J1417" i="1"/>
  <c r="J780" i="1"/>
  <c r="J746" i="1"/>
  <c r="J674" i="1"/>
  <c r="F1163" i="1"/>
  <c r="J1445" i="1"/>
  <c r="F1093" i="1"/>
  <c r="J1090" i="1"/>
  <c r="F1136" i="1"/>
  <c r="F1085" i="1"/>
  <c r="F682" i="1"/>
  <c r="F624" i="1"/>
  <c r="J760" i="1"/>
  <c r="F941" i="1"/>
  <c r="F450" i="1"/>
  <c r="F1403" i="1"/>
  <c r="J547" i="1"/>
  <c r="F101" i="1"/>
  <c r="F501" i="1"/>
  <c r="F38" i="1"/>
  <c r="F712" i="1"/>
  <c r="F1066" i="1"/>
  <c r="F934" i="1"/>
  <c r="F700" i="1"/>
  <c r="F582" i="1"/>
  <c r="J900" i="1"/>
  <c r="J262" i="1"/>
  <c r="J1002" i="1"/>
  <c r="J369" i="1"/>
  <c r="F231" i="1"/>
  <c r="F944" i="1"/>
  <c r="F1261" i="1"/>
  <c r="F721" i="1"/>
  <c r="J1170" i="1"/>
  <c r="F1176" i="1"/>
  <c r="F207" i="1"/>
  <c r="F543" i="1"/>
  <c r="J1270" i="1"/>
  <c r="F292" i="1"/>
  <c r="F365" i="1"/>
  <c r="F803" i="1"/>
  <c r="J279" i="1"/>
  <c r="J374" i="1"/>
  <c r="F23" i="1"/>
  <c r="J1259" i="1"/>
  <c r="F218" i="1"/>
  <c r="J44" i="1"/>
  <c r="F253" i="1"/>
  <c r="J39" i="1"/>
  <c r="F703" i="1"/>
  <c r="J520" i="1"/>
  <c r="F144" i="1"/>
  <c r="J471" i="1"/>
  <c r="J333" i="1"/>
  <c r="J1021" i="1"/>
  <c r="J478" i="1"/>
  <c r="F146" i="1"/>
  <c r="J1211" i="1"/>
  <c r="F1435" i="1"/>
  <c r="J300" i="1"/>
  <c r="J1249" i="1"/>
  <c r="J1336" i="1"/>
  <c r="J890" i="1"/>
  <c r="F827" i="1"/>
  <c r="J941" i="1"/>
  <c r="F1402" i="1"/>
  <c r="J495" i="1"/>
  <c r="F1285" i="1"/>
  <c r="J398" i="1"/>
  <c r="J1095" i="1"/>
  <c r="J1438" i="1"/>
  <c r="F668" i="1"/>
  <c r="F425" i="1"/>
  <c r="F606" i="1"/>
  <c r="J1424" i="1"/>
  <c r="F73" i="1"/>
  <c r="F714" i="1"/>
  <c r="J866" i="1"/>
  <c r="J497" i="1"/>
  <c r="F935" i="1"/>
  <c r="F448" i="1"/>
  <c r="F544" i="1"/>
  <c r="F1360" i="1"/>
  <c r="F1223" i="1"/>
  <c r="J303" i="1"/>
  <c r="F129" i="1"/>
  <c r="J10" i="1"/>
  <c r="F382" i="1"/>
  <c r="F1254" i="1"/>
  <c r="J469" i="1"/>
  <c r="F805" i="1"/>
  <c r="J219" i="1"/>
  <c r="J239" i="1"/>
  <c r="J282" i="1"/>
  <c r="J1125" i="1"/>
  <c r="F608" i="1"/>
  <c r="F455" i="1"/>
  <c r="J466" i="1"/>
  <c r="F802" i="1"/>
  <c r="F264" i="1"/>
  <c r="F150" i="1"/>
  <c r="J1137" i="1"/>
  <c r="F834" i="1"/>
  <c r="J851" i="1"/>
  <c r="J1293" i="1"/>
  <c r="J1275" i="1"/>
  <c r="J1348" i="1"/>
  <c r="F1329" i="1"/>
  <c r="F1203" i="1"/>
  <c r="F429" i="1"/>
  <c r="J1209" i="1"/>
  <c r="J1025" i="1"/>
  <c r="J1154" i="1"/>
  <c r="J1397" i="1"/>
  <c r="J706" i="1"/>
  <c r="J405" i="1"/>
  <c r="F940" i="1"/>
  <c r="F1214" i="1"/>
  <c r="F783" i="1"/>
  <c r="J811" i="1"/>
  <c r="F1164" i="1"/>
  <c r="J80" i="1"/>
  <c r="F302" i="1"/>
  <c r="J1213" i="1"/>
  <c r="F1196" i="1"/>
  <c r="F1000" i="1"/>
  <c r="J237" i="1"/>
  <c r="F381" i="1"/>
  <c r="F992" i="1"/>
  <c r="F519" i="1"/>
  <c r="J104" i="1"/>
  <c r="J1416" i="1"/>
  <c r="J203" i="1"/>
  <c r="F770" i="1"/>
  <c r="J539" i="1"/>
  <c r="J1079" i="1"/>
  <c r="F609" i="1"/>
  <c r="F1380" i="1"/>
  <c r="F1286" i="1"/>
  <c r="J496" i="1"/>
  <c r="J849" i="1"/>
  <c r="J1233" i="1"/>
  <c r="J607" i="1"/>
  <c r="J1303" i="1"/>
  <c r="F1256" i="1"/>
  <c r="J1340" i="1"/>
  <c r="J350" i="1"/>
  <c r="F434" i="1"/>
  <c r="F634" i="1"/>
  <c r="J1123" i="1"/>
  <c r="F386" i="1"/>
  <c r="F75" i="1"/>
  <c r="J486" i="1"/>
  <c r="J35" i="1"/>
  <c r="J1320" i="1"/>
  <c r="J831" i="1"/>
  <c r="J824" i="1"/>
  <c r="J1202" i="1"/>
  <c r="J944" i="1"/>
  <c r="F1374" i="1"/>
  <c r="F818" i="1"/>
  <c r="F850" i="1"/>
  <c r="F945" i="1"/>
  <c r="J479" i="1"/>
  <c r="F216" i="1"/>
  <c r="F687" i="1"/>
  <c r="J334" i="1"/>
  <c r="J1141" i="1"/>
  <c r="J243" i="1"/>
  <c r="F592" i="1"/>
  <c r="J192" i="1"/>
  <c r="F385" i="1"/>
  <c r="J87" i="1"/>
  <c r="F1451" i="1"/>
  <c r="F335" i="1"/>
  <c r="F1384" i="1"/>
  <c r="J78" i="1"/>
  <c r="J345" i="1"/>
  <c r="F618" i="1"/>
  <c r="F710" i="1"/>
  <c r="F1060" i="1"/>
  <c r="J751" i="1"/>
  <c r="J180" i="1"/>
  <c r="F577" i="1"/>
  <c r="F358" i="1"/>
  <c r="J402" i="1"/>
  <c r="F135" i="1"/>
  <c r="J1103" i="1"/>
  <c r="F1019" i="1"/>
  <c r="J927" i="1"/>
  <c r="F1104" i="1"/>
  <c r="F1220" i="1"/>
  <c r="J95" i="1"/>
  <c r="J1007" i="1"/>
  <c r="J131" i="1"/>
  <c r="J1291" i="1"/>
  <c r="J1049" i="1"/>
  <c r="J1122" i="1"/>
  <c r="F641" i="1"/>
  <c r="F1424" i="1"/>
  <c r="J701" i="1"/>
  <c r="J1374" i="1"/>
  <c r="F729" i="1"/>
  <c r="F643" i="1"/>
  <c r="J1376" i="1"/>
  <c r="J543" i="1"/>
  <c r="F226" i="1"/>
  <c r="F707" i="1"/>
  <c r="J840" i="1"/>
  <c r="J575" i="1"/>
  <c r="J1148" i="1"/>
  <c r="J1328" i="1"/>
  <c r="F25" i="1"/>
  <c r="J1429" i="1"/>
  <c r="J123" i="1"/>
  <c r="F655" i="1"/>
  <c r="F698" i="1"/>
  <c r="J132" i="1"/>
  <c r="J871" i="1"/>
  <c r="J159" i="1"/>
  <c r="F906" i="1"/>
  <c r="F695" i="1"/>
  <c r="J805" i="1"/>
  <c r="J1441" i="1"/>
  <c r="F396" i="1"/>
  <c r="F747" i="1"/>
  <c r="F975" i="1"/>
  <c r="J1059" i="1"/>
  <c r="F215" i="1"/>
  <c r="J707" i="1"/>
  <c r="F258" i="1"/>
  <c r="F913" i="1"/>
  <c r="E8" i="1"/>
  <c r="F115" i="1"/>
  <c r="J1030" i="1"/>
  <c r="F671" i="1"/>
  <c r="J376" i="1"/>
  <c r="J448" i="1"/>
  <c r="F1349" i="1"/>
  <c r="J1263" i="1"/>
  <c r="J97" i="1"/>
  <c r="J559" i="1"/>
  <c r="J533" i="1"/>
  <c r="F663" i="1"/>
  <c r="F49" i="1"/>
  <c r="F1106" i="1"/>
  <c r="F812" i="1"/>
  <c r="F1087" i="1"/>
  <c r="F1156" i="1"/>
  <c r="F965" i="1"/>
  <c r="F433" i="1"/>
  <c r="J845" i="1"/>
  <c r="F1172" i="1"/>
  <c r="J1028" i="1"/>
  <c r="F1165" i="1"/>
  <c r="F813" i="1"/>
  <c r="F1208" i="1"/>
  <c r="J386" i="1"/>
  <c r="F127" i="1"/>
  <c r="F1045" i="1"/>
  <c r="J1443" i="1"/>
  <c r="J1127" i="1"/>
  <c r="F1272" i="1"/>
  <c r="F1237" i="1"/>
  <c r="F20" i="1"/>
  <c r="J311" i="1"/>
  <c r="F886" i="1"/>
  <c r="F1282" i="1"/>
  <c r="J403" i="1"/>
  <c r="F443" i="1"/>
  <c r="J183" i="1"/>
  <c r="F532" i="1"/>
  <c r="F1279" i="1"/>
  <c r="F1077" i="1"/>
  <c r="J1121" i="1"/>
  <c r="F72" i="1"/>
  <c r="F1049" i="1"/>
  <c r="F296" i="1"/>
  <c r="F1313" i="1"/>
  <c r="F245" i="1"/>
  <c r="F605" i="1"/>
  <c r="J101" i="1"/>
  <c r="J1406" i="1"/>
  <c r="F1140" i="1"/>
  <c r="J156" i="1"/>
  <c r="J1191" i="1"/>
  <c r="J886" i="1"/>
  <c r="F843" i="1"/>
  <c r="F447" i="1"/>
  <c r="F1450" i="1"/>
  <c r="F435" i="1"/>
  <c r="F36" i="1"/>
  <c r="F1320" i="1"/>
  <c r="J190" i="1"/>
  <c r="J1278" i="1"/>
  <c r="J1288" i="1"/>
  <c r="F1175" i="1"/>
  <c r="F407" i="1"/>
  <c r="J259" i="1"/>
  <c r="J106" i="1"/>
  <c r="F1197" i="1"/>
  <c r="J1176" i="1"/>
  <c r="F507" i="1"/>
  <c r="J53" i="1"/>
  <c r="F1427" i="1"/>
  <c r="J1106" i="1"/>
  <c r="F588" i="1"/>
  <c r="F1184" i="1"/>
  <c r="F117" i="1"/>
  <c r="J382" i="1"/>
  <c r="J847" i="1"/>
  <c r="F1250" i="1"/>
  <c r="F1264" i="1"/>
  <c r="F14" i="1"/>
  <c r="J894" i="1"/>
  <c r="F958" i="1"/>
  <c r="J238" i="1"/>
  <c r="F625" i="1"/>
  <c r="J214" i="1"/>
  <c r="F305" i="1"/>
  <c r="J178" i="1"/>
  <c r="F1010" i="1"/>
  <c r="F27" i="1"/>
  <c r="F67" i="1"/>
  <c r="J110" i="1"/>
  <c r="J525" i="1"/>
  <c r="J946" i="1"/>
  <c r="J136" i="1"/>
  <c r="J1084" i="1"/>
  <c r="J355" i="1"/>
  <c r="F54" i="1"/>
  <c r="F1094" i="1"/>
  <c r="J1139" i="1"/>
  <c r="J935" i="1"/>
  <c r="F1260" i="1"/>
  <c r="J658" i="1"/>
  <c r="J428" i="1"/>
  <c r="F498" i="1"/>
  <c r="J1014" i="1"/>
  <c r="F567" i="1"/>
  <c r="F1300" i="1"/>
  <c r="F1421" i="1"/>
  <c r="J133" i="1"/>
  <c r="J389" i="1"/>
  <c r="F69" i="1"/>
  <c r="J1250" i="1"/>
  <c r="F389" i="1"/>
  <c r="F397" i="1"/>
  <c r="J1070" i="1"/>
  <c r="J511" i="1"/>
  <c r="F1035" i="1"/>
  <c r="J302" i="1"/>
  <c r="F785" i="1"/>
  <c r="J241" i="1"/>
  <c r="F281" i="1"/>
  <c r="F851" i="1"/>
  <c r="F1074" i="1"/>
  <c r="J1361" i="1"/>
  <c r="J563" i="1"/>
  <c r="F599" i="1"/>
  <c r="J1338" i="1"/>
  <c r="F626" i="1"/>
  <c r="F1124" i="1"/>
  <c r="F651" i="1"/>
  <c r="F13" i="1"/>
  <c r="F1378" i="1"/>
  <c r="J750" i="1"/>
  <c r="J73" i="1"/>
  <c r="J804" i="1"/>
  <c r="J515" i="1"/>
  <c r="J977" i="1"/>
  <c r="F191" i="1"/>
  <c r="J227" i="1"/>
  <c r="F800" i="1"/>
  <c r="J1384" i="1"/>
  <c r="J105" i="1"/>
  <c r="J314" i="1"/>
  <c r="F840" i="1"/>
  <c r="J244" i="1"/>
  <c r="J1454" i="1"/>
  <c r="F378" i="1"/>
  <c r="J1243" i="1"/>
  <c r="F1189" i="1"/>
  <c r="J684" i="1"/>
  <c r="F1439" i="1"/>
  <c r="F1232" i="1"/>
  <c r="J754" i="1"/>
  <c r="F1058" i="1"/>
  <c r="F956" i="1"/>
  <c r="F1155" i="1"/>
  <c r="J1430" i="1"/>
  <c r="F1090" i="1"/>
  <c r="F724" i="1"/>
  <c r="F495" i="1"/>
  <c r="F1318" i="1"/>
  <c r="F740" i="1"/>
  <c r="J1394" i="1"/>
  <c r="F1047" i="1"/>
  <c r="F948" i="1"/>
  <c r="J217" i="1"/>
  <c r="F846" i="1"/>
  <c r="J612" i="1"/>
  <c r="J537" i="1"/>
  <c r="J640" i="1"/>
  <c r="J1292" i="1"/>
  <c r="J1378" i="1"/>
  <c r="J769" i="1"/>
  <c r="F424" i="1"/>
  <c r="F889" i="1"/>
  <c r="J251" i="1"/>
  <c r="J870" i="1"/>
  <c r="J910" i="1"/>
  <c r="F82" i="1"/>
  <c r="F1438" i="1"/>
  <c r="J1179" i="1"/>
  <c r="J1069" i="1"/>
  <c r="J1222" i="1"/>
  <c r="J725" i="1"/>
  <c r="F768" i="1"/>
  <c r="J1187" i="1"/>
  <c r="F1026" i="1"/>
  <c r="J322" i="1"/>
  <c r="F897" i="1"/>
  <c r="J1042" i="1"/>
  <c r="J295" i="1"/>
  <c r="J889" i="1"/>
  <c r="J25" i="1"/>
  <c r="J260" i="1"/>
  <c r="J1402" i="1"/>
  <c r="J553" i="1"/>
  <c r="J1163" i="1"/>
  <c r="J733" i="1"/>
  <c r="F733" i="1"/>
  <c r="F854" i="1"/>
  <c r="J561" i="1"/>
  <c r="J1230" i="1"/>
  <c r="J437" i="1"/>
  <c r="J365" i="1"/>
  <c r="F374" i="1"/>
  <c r="F43" i="1"/>
  <c r="F236" i="1"/>
  <c r="F537" i="1"/>
  <c r="F1265" i="1"/>
  <c r="F976" i="1"/>
  <c r="F260" i="1"/>
  <c r="J13" i="1"/>
  <c r="J150" i="1"/>
  <c r="F1292" i="1"/>
  <c r="J1273" i="1"/>
  <c r="J1133" i="1"/>
  <c r="J158" i="1"/>
  <c r="F373" i="1"/>
  <c r="J542" i="1"/>
  <c r="F1227" i="1"/>
  <c r="J292" i="1"/>
  <c r="J588" i="1"/>
  <c r="J624" i="1"/>
  <c r="J859" i="1"/>
  <c r="J1313" i="1"/>
  <c r="J1266" i="1"/>
  <c r="J878" i="1"/>
  <c r="J450" i="1"/>
  <c r="F288" i="1"/>
  <c r="J1184" i="1"/>
  <c r="J1000" i="1"/>
  <c r="J200" i="1"/>
  <c r="J288" i="1"/>
  <c r="J1043" i="1"/>
  <c r="J142" i="1"/>
  <c r="F1274" i="1"/>
  <c r="J734" i="1"/>
  <c r="F1446" i="1"/>
  <c r="F734" i="1"/>
  <c r="J484" i="1"/>
  <c r="F1020" i="1"/>
  <c r="J253" i="1"/>
  <c r="J589" i="1"/>
  <c r="F863" i="1"/>
  <c r="F1434" i="1"/>
  <c r="J598" i="1"/>
  <c r="J937" i="1"/>
  <c r="F942" i="1"/>
  <c r="J477" i="1"/>
  <c r="J38" i="1"/>
  <c r="J794" i="1"/>
  <c r="J1232" i="1"/>
  <c r="J1114" i="1"/>
  <c r="F464" i="1"/>
  <c r="F966" i="1"/>
  <c r="J1440" i="1"/>
  <c r="F590" i="1"/>
  <c r="J985" i="1"/>
  <c r="F198" i="1"/>
  <c r="J1088" i="1"/>
  <c r="F735" i="1"/>
  <c r="J1305" i="1"/>
  <c r="F985" i="1"/>
  <c r="J1080" i="1"/>
  <c r="J1332" i="1"/>
  <c r="F1021" i="1"/>
  <c r="J1311" i="1"/>
  <c r="F214" i="1"/>
  <c r="J771" i="1"/>
  <c r="J513" i="1"/>
  <c r="F1201" i="1"/>
  <c r="F529" i="1"/>
  <c r="F413" i="1"/>
  <c r="F306" i="1"/>
  <c r="F1186" i="1"/>
  <c r="J1219" i="1"/>
  <c r="F255" i="1"/>
  <c r="J1135" i="1"/>
  <c r="F995" i="1"/>
  <c r="J275" i="1"/>
  <c r="F155" i="1"/>
  <c r="J377" i="1"/>
  <c r="J996" i="1"/>
  <c r="F659" i="1"/>
  <c r="J969" i="1"/>
  <c r="J638" i="1"/>
  <c r="F877" i="1"/>
  <c r="F1376" i="1"/>
  <c r="J379" i="1"/>
  <c r="J982" i="1"/>
  <c r="F300" i="1"/>
  <c r="J1099" i="1"/>
  <c r="J1408" i="1"/>
  <c r="J876" i="1"/>
  <c r="F1067" i="1"/>
  <c r="F586" i="1"/>
  <c r="J1067" i="1"/>
  <c r="F560" i="1"/>
  <c r="F774" i="1"/>
  <c r="J1153" i="1"/>
  <c r="J1063" i="1"/>
  <c r="F672" i="1"/>
  <c r="J825" i="1"/>
  <c r="J225" i="1"/>
  <c r="J1194" i="1"/>
  <c r="J1457" i="1"/>
  <c r="F138" i="1"/>
  <c r="F589" i="1"/>
  <c r="F502" i="1"/>
  <c r="J194" i="1"/>
  <c r="F1180" i="1"/>
  <c r="F1454" i="1"/>
  <c r="F640" i="1"/>
  <c r="F1113" i="1"/>
  <c r="F1387" i="1"/>
  <c r="F1078" i="1"/>
  <c r="F648" i="1"/>
  <c r="F1243" i="1"/>
  <c r="F70" i="1"/>
  <c r="F211" i="1"/>
  <c r="J779" i="1"/>
  <c r="J145" i="1"/>
  <c r="J593" i="1"/>
  <c r="F120" i="1"/>
  <c r="F1123" i="1"/>
  <c r="F1346" i="1"/>
  <c r="J317" i="1"/>
  <c r="J1038" i="1"/>
  <c r="J818" i="1"/>
  <c r="J384" i="1"/>
  <c r="F274" i="1"/>
  <c r="F1307" i="1"/>
  <c r="J867" i="1"/>
  <c r="F1277" i="1"/>
  <c r="F169" i="1"/>
  <c r="J630" i="1"/>
  <c r="F1011" i="1"/>
  <c r="J979" i="1"/>
  <c r="F1089" i="1"/>
  <c r="J111" i="1"/>
  <c r="F1442" i="1"/>
  <c r="F670" i="1"/>
  <c r="F1356" i="1"/>
  <c r="J1452" i="1"/>
  <c r="J1349" i="1"/>
  <c r="F737" i="1"/>
  <c r="F318" i="1"/>
  <c r="J436" i="1"/>
  <c r="F106" i="1"/>
  <c r="F458" i="1"/>
  <c r="F1392" i="1"/>
  <c r="F487" i="1"/>
  <c r="J444" i="1"/>
  <c r="F279" i="1"/>
  <c r="F553" i="1"/>
  <c r="J409" i="1"/>
  <c r="J425" i="1"/>
  <c r="F984" i="1"/>
  <c r="F726" i="1"/>
  <c r="J1113" i="1"/>
  <c r="J812" i="1"/>
  <c r="J538" i="1"/>
  <c r="J915" i="1"/>
  <c r="J15" i="1"/>
  <c r="F1275" i="1"/>
  <c r="J418" i="1"/>
  <c r="J429" i="1"/>
  <c r="F61" i="1"/>
  <c r="J1423" i="1"/>
  <c r="J1216" i="1"/>
  <c r="F254" i="1"/>
  <c r="J505" i="1"/>
  <c r="J1003" i="1"/>
  <c r="F1073" i="1"/>
  <c r="F426" i="1"/>
  <c r="J986" i="1"/>
  <c r="J349" i="1"/>
  <c r="J1339" i="1"/>
  <c r="J1097" i="1"/>
  <c r="F525" i="1"/>
  <c r="F350" i="1"/>
  <c r="J1134" i="1"/>
  <c r="F603" i="1"/>
  <c r="J590" i="1"/>
  <c r="F197" i="1"/>
  <c r="J294" i="1"/>
  <c r="F790" i="1"/>
  <c r="J309" i="1"/>
  <c r="F1235" i="1"/>
  <c r="J119" i="1"/>
  <c r="F142" i="1"/>
  <c r="F162" i="1"/>
  <c r="F546" i="1"/>
  <c r="F96" i="1"/>
  <c r="F195" i="1"/>
  <c r="F453" i="1"/>
  <c r="F321" i="1"/>
  <c r="F118" i="1"/>
  <c r="J17" i="1"/>
  <c r="F1014" i="1"/>
  <c r="J1317" i="1"/>
  <c r="J793" i="1"/>
  <c r="F674" i="1"/>
  <c r="J124" i="1"/>
  <c r="J231" i="1"/>
  <c r="F869" i="1"/>
  <c r="F541" i="1"/>
  <c r="F1117" i="1"/>
  <c r="F694" i="1"/>
  <c r="J1333" i="1"/>
  <c r="F369" i="1"/>
  <c r="F55" i="1"/>
  <c r="F715" i="1"/>
  <c r="F371" i="1"/>
  <c r="J888" i="1"/>
  <c r="F357" i="1"/>
  <c r="F878" i="1"/>
  <c r="J1377" i="1"/>
  <c r="F699" i="1"/>
  <c r="J1101" i="1"/>
  <c r="J316" i="1"/>
  <c r="F244" i="1"/>
  <c r="F527" i="1"/>
  <c r="J1008" i="1"/>
  <c r="F1213" i="1"/>
  <c r="J186" i="1"/>
  <c r="F476" i="1"/>
  <c r="F194" i="1"/>
  <c r="J82" i="1"/>
  <c r="F1350" i="1"/>
  <c r="F819" i="1"/>
  <c r="J705" i="1"/>
  <c r="F1207" i="1"/>
  <c r="F65" i="1"/>
  <c r="J1431" i="1"/>
  <c r="J673" i="1"/>
  <c r="J1208" i="1"/>
  <c r="F1262" i="1"/>
  <c r="F103" i="1"/>
  <c r="F284" i="1"/>
  <c r="J1031" i="1"/>
  <c r="J1329" i="1"/>
  <c r="J434" i="1"/>
  <c r="F41" i="1"/>
  <c r="F147" i="1"/>
  <c r="J727" i="1"/>
  <c r="J454" i="1"/>
  <c r="J461" i="1"/>
  <c r="J615" i="1"/>
  <c r="J472" i="1"/>
  <c r="J566" i="1"/>
  <c r="J1261" i="1"/>
  <c r="J1432" i="1"/>
  <c r="J196" i="1"/>
  <c r="J1160" i="1"/>
  <c r="F900" i="1"/>
  <c r="J211" i="1"/>
  <c r="F1339" i="1"/>
  <c r="J662" i="1"/>
  <c r="J1297" i="1"/>
  <c r="J1319" i="1"/>
  <c r="F968" i="1"/>
  <c r="J1089" i="1"/>
  <c r="J393" i="1"/>
  <c r="J874" i="1"/>
  <c r="J310" i="1"/>
  <c r="J413" i="1"/>
  <c r="J1183" i="1"/>
  <c r="J800" i="1"/>
  <c r="F463" i="1"/>
  <c r="F815" i="1"/>
  <c r="J1356" i="1"/>
  <c r="J948" i="1"/>
  <c r="J699" i="1"/>
  <c r="J343" i="1"/>
  <c r="J1359" i="1"/>
  <c r="F792" i="1"/>
  <c r="F717" i="1"/>
  <c r="F690" i="1"/>
  <c r="J819" i="1"/>
  <c r="J585" i="1"/>
  <c r="J897" i="1"/>
  <c r="F604" i="1"/>
  <c r="J338" i="1"/>
  <c r="F338" i="1"/>
  <c r="J1428" i="1"/>
  <c r="F343" i="1"/>
  <c r="J718" i="1"/>
  <c r="F905" i="1"/>
  <c r="J698" i="1"/>
  <c r="J185" i="1"/>
  <c r="F953" i="1"/>
  <c r="F999" i="1"/>
  <c r="F185" i="1"/>
  <c r="J483" i="1"/>
  <c r="J846" i="1"/>
  <c r="J784" i="1"/>
  <c r="F808" i="1"/>
  <c r="J940" i="1"/>
  <c r="F209" i="1"/>
  <c r="J424" i="1"/>
  <c r="J468" i="1"/>
  <c r="J675" i="1"/>
  <c r="J518" i="1"/>
  <c r="J679" i="1"/>
  <c r="F158" i="1"/>
  <c r="J933" i="1"/>
  <c r="J210" i="1"/>
  <c r="J176" i="1"/>
  <c r="F914" i="1"/>
  <c r="F390" i="1"/>
  <c r="J803" i="1"/>
  <c r="J581" i="1"/>
  <c r="F1129" i="1"/>
  <c r="F647" i="1"/>
  <c r="J151" i="1"/>
  <c r="F1231" i="1"/>
  <c r="J955" i="1"/>
  <c r="J1422" i="1"/>
  <c r="F691" i="1"/>
  <c r="J1164" i="1"/>
  <c r="J898" i="1"/>
  <c r="F167" i="1"/>
  <c r="F1270" i="1"/>
  <c r="F57" i="1"/>
  <c r="J741" i="1"/>
  <c r="J23" i="1"/>
  <c r="F511" i="1"/>
  <c r="F879" i="1"/>
  <c r="J125" i="1"/>
  <c r="J1071" i="1"/>
  <c r="J348" i="1"/>
  <c r="F461" i="1"/>
  <c r="F1353" i="1"/>
  <c r="J273" i="1"/>
  <c r="F1130" i="1"/>
  <c r="J76" i="1"/>
  <c r="F875" i="1"/>
  <c r="J949" i="1"/>
  <c r="F410" i="1"/>
  <c r="J966" i="1"/>
  <c r="J89" i="1"/>
  <c r="J1173" i="1"/>
  <c r="J1439" i="1"/>
  <c r="J625" i="1"/>
  <c r="F1036" i="1"/>
  <c r="J1254" i="1"/>
  <c r="F308" i="1"/>
  <c r="J129" i="1"/>
  <c r="F890" i="1"/>
  <c r="J453" i="1"/>
  <c r="F937" i="1"/>
  <c r="F652" i="1"/>
  <c r="F375" i="1"/>
  <c r="J1380" i="1"/>
  <c r="F230" i="1"/>
  <c r="F757" i="1"/>
  <c r="J626" i="1"/>
  <c r="J378" i="1"/>
  <c r="F81" i="1"/>
  <c r="J907" i="1"/>
  <c r="F1416" i="1"/>
  <c r="F22" i="1"/>
  <c r="F1114" i="1"/>
  <c r="J1260" i="1"/>
  <c r="F317" i="1"/>
  <c r="J375" i="1"/>
  <c r="F282" i="1"/>
  <c r="J1096" i="1"/>
  <c r="F1244" i="1"/>
  <c r="F1330" i="1"/>
  <c r="F1044" i="1"/>
  <c r="F685" i="1"/>
  <c r="J367" i="1"/>
  <c r="F1362" i="1"/>
  <c r="F324" i="1"/>
  <c r="F967" i="1"/>
  <c r="J233" i="1"/>
  <c r="J617" i="1"/>
  <c r="J814" i="1"/>
  <c r="J162" i="1"/>
  <c r="J1037" i="1"/>
  <c r="F617" i="1"/>
  <c r="J70" i="1"/>
  <c r="J677" i="1"/>
  <c r="J230" i="1"/>
  <c r="J893" i="1"/>
  <c r="J1082" i="1"/>
  <c r="J27" i="1"/>
  <c r="F1012" i="1"/>
  <c r="J128" i="1"/>
  <c r="J540" i="1"/>
  <c r="F1219" i="1"/>
  <c r="J1296" i="1"/>
  <c r="J62" i="1"/>
  <c r="J1373" i="1"/>
  <c r="F873" i="1"/>
  <c r="F580" i="1"/>
  <c r="J737" i="1"/>
  <c r="F960" i="1"/>
  <c r="F564" i="1"/>
  <c r="F1233" i="1"/>
  <c r="J222" i="1"/>
  <c r="J1065" i="1"/>
  <c r="F362" i="1"/>
  <c r="F290" i="1"/>
  <c r="J169" i="1"/>
  <c r="F662" i="1"/>
  <c r="J1450" i="1"/>
  <c r="F549" i="1"/>
  <c r="J1437" i="1"/>
  <c r="F784" i="1"/>
  <c r="F1445" i="1"/>
  <c r="J1351" i="1"/>
  <c r="J1136" i="1"/>
  <c r="F287" i="1"/>
  <c r="F631" i="1"/>
  <c r="J72" i="1"/>
  <c r="J526" i="1"/>
  <c r="F1171" i="1"/>
  <c r="J163" i="1"/>
  <c r="F71" i="1"/>
  <c r="F639" i="1"/>
  <c r="J1004" i="1"/>
  <c r="J1155" i="1"/>
  <c r="J1050" i="1"/>
  <c r="F295" i="1"/>
  <c r="F475" i="1"/>
  <c r="J456" i="1"/>
  <c r="J976" i="1"/>
  <c r="J37" i="1"/>
  <c r="J416" i="1"/>
  <c r="F37" i="1"/>
  <c r="F776" i="1"/>
  <c r="J1128" i="1"/>
  <c r="F983" i="1"/>
  <c r="F459" i="1"/>
  <c r="J854" i="1"/>
  <c r="J510" i="1"/>
  <c r="J722" i="1"/>
  <c r="J394" i="1"/>
  <c r="J639" i="1"/>
  <c r="F304" i="1"/>
  <c r="J116" i="1"/>
  <c r="J1035" i="1"/>
  <c r="J836" i="1"/>
  <c r="F1293" i="1"/>
  <c r="J390" i="1"/>
  <c r="J855" i="1"/>
  <c r="J1395" i="1"/>
  <c r="F705" i="1"/>
  <c r="F1426" i="1"/>
  <c r="J354" i="1"/>
  <c r="J792" i="1"/>
  <c r="J1401" i="1"/>
  <c r="J992" i="1"/>
  <c r="J1264" i="1"/>
  <c r="J717" i="1"/>
  <c r="J372" i="1"/>
  <c r="F503" i="1"/>
  <c r="F237" i="1"/>
  <c r="J569" i="1"/>
  <c r="F339" i="1"/>
  <c r="F1344" i="1"/>
  <c r="J154" i="1"/>
  <c r="J167" i="1"/>
  <c r="F1430" i="1"/>
  <c r="J441" i="1"/>
  <c r="J802" i="1"/>
  <c r="F316" i="1"/>
  <c r="J1434" i="1"/>
  <c r="F993" i="1"/>
  <c r="J703" i="1"/>
  <c r="J1404" i="1"/>
  <c r="F512" i="1"/>
  <c r="J527" i="1"/>
  <c r="J81" i="1"/>
  <c r="J1276" i="1"/>
  <c r="J1044" i="1"/>
  <c r="F1181" i="1"/>
  <c r="F1388" i="1"/>
  <c r="J778" i="1"/>
  <c r="J281" i="1"/>
  <c r="F515" i="1"/>
  <c r="J813" i="1"/>
  <c r="F1361" i="1"/>
  <c r="J41" i="1"/>
  <c r="J657" i="1"/>
  <c r="F30" i="1"/>
  <c r="F1122" i="1"/>
  <c r="J856" i="1"/>
  <c r="F1404" i="1"/>
  <c r="F552" i="1"/>
  <c r="J58" i="1"/>
  <c r="J1157" i="1"/>
  <c r="F820" i="1"/>
  <c r="J147" i="1"/>
  <c r="F332" i="1"/>
  <c r="J464" i="1"/>
  <c r="J837" i="1"/>
  <c r="F849" i="1"/>
  <c r="J512" i="1"/>
  <c r="F598" i="1"/>
  <c r="J84" i="1"/>
  <c r="J74" i="1"/>
  <c r="F558" i="1"/>
  <c r="J1294" i="1"/>
  <c r="J504" i="1"/>
  <c r="F256" i="1"/>
  <c r="J961" i="1"/>
  <c r="J77" i="1"/>
  <c r="F744" i="1"/>
  <c r="J297" i="1"/>
  <c r="F763" i="1"/>
  <c r="F642" i="1"/>
  <c r="F607" i="1"/>
  <c r="J1226" i="1"/>
  <c r="F728" i="1"/>
  <c r="J693" i="1"/>
  <c r="J246" i="1"/>
  <c r="J528" i="1"/>
  <c r="F1375" i="1"/>
  <c r="J994" i="1"/>
  <c r="J736" i="1"/>
  <c r="J1244" i="1"/>
  <c r="F278" i="1"/>
  <c r="J274" i="1"/>
  <c r="F1268" i="1"/>
  <c r="J33" i="1"/>
  <c r="F1389" i="1"/>
  <c r="J177" i="1"/>
  <c r="F1029" i="1"/>
  <c r="J917" i="1"/>
  <c r="J523" i="1"/>
  <c r="J1436" i="1"/>
  <c r="F32" i="1"/>
  <c r="J1076" i="1"/>
  <c r="F952" i="1"/>
  <c r="F1417" i="1"/>
  <c r="F881" i="1"/>
  <c r="F572" i="1"/>
  <c r="F1210" i="1"/>
  <c r="F1135" i="1"/>
  <c r="F736" i="1"/>
  <c r="F932" i="1"/>
  <c r="F1042" i="1"/>
  <c r="J201" i="1"/>
  <c r="F217" i="1"/>
  <c r="F910" i="1"/>
  <c r="F1112" i="1"/>
  <c r="J835" i="1"/>
  <c r="J29" i="1"/>
  <c r="J1300" i="1"/>
  <c r="J45" i="1"/>
  <c r="J99" i="1"/>
  <c r="J1360" i="1"/>
  <c r="F991" i="1"/>
  <c r="F761" i="1"/>
  <c r="F202" i="1"/>
  <c r="J71" i="1"/>
  <c r="F484" i="1"/>
  <c r="J304" i="1"/>
  <c r="J329" i="1"/>
  <c r="F777" i="1"/>
  <c r="J1309" i="1"/>
  <c r="J1051" i="1"/>
  <c r="J545" i="1"/>
  <c r="J1100" i="1"/>
  <c r="J218" i="1"/>
  <c r="F1407" i="1"/>
  <c r="J1215" i="1"/>
  <c r="J143" i="1"/>
  <c r="F683" i="1"/>
  <c r="J1231" i="1"/>
  <c r="F828" i="1"/>
  <c r="J1258" i="1"/>
  <c r="F98" i="1"/>
  <c r="F870" i="1"/>
  <c r="F56" i="1"/>
  <c r="J347" i="1"/>
  <c r="J501" i="1"/>
  <c r="J1352" i="1"/>
  <c r="J482" i="1"/>
  <c r="J828" i="1"/>
  <c r="J1162" i="1"/>
  <c r="J22" i="1"/>
  <c r="J848" i="1"/>
  <c r="J1344" i="1"/>
  <c r="J1064" i="1"/>
  <c r="F1431" i="1"/>
  <c r="J1138" i="1"/>
  <c r="F1028" i="1"/>
  <c r="J426" i="1"/>
  <c r="J1302" i="1"/>
  <c r="J149" i="1"/>
  <c r="F1447" i="1"/>
  <c r="J61" i="1"/>
  <c r="F418" i="1"/>
  <c r="F742" i="1"/>
  <c r="F977" i="1"/>
  <c r="J676" i="1"/>
  <c r="F132" i="1"/>
  <c r="F383" i="1"/>
  <c r="F980" i="1"/>
  <c r="F1337" i="1"/>
  <c r="J743" i="1"/>
  <c r="F367" i="1"/>
  <c r="F923" i="1"/>
  <c r="J1029" i="1"/>
  <c r="J1252" i="1"/>
  <c r="J891" i="1"/>
  <c r="F1115" i="1"/>
  <c r="J1012" i="1"/>
  <c r="J650" i="1"/>
  <c r="J1116" i="1"/>
  <c r="F1418" i="1"/>
  <c r="J16" i="1"/>
  <c r="J838" i="1"/>
  <c r="F1252" i="1"/>
  <c r="J1399" i="1"/>
  <c r="J404" i="1"/>
  <c r="F283" i="1"/>
  <c r="F1440" i="1"/>
  <c r="F775" i="1"/>
  <c r="F1080" i="1"/>
  <c r="J1159" i="1"/>
  <c r="J881" i="1"/>
  <c r="F85" i="1"/>
  <c r="F35" i="1"/>
  <c r="F462" i="1"/>
  <c r="F994" i="1"/>
  <c r="F291" i="1"/>
  <c r="F601" i="1"/>
  <c r="F1167" i="1"/>
  <c r="F901" i="1"/>
  <c r="J240" i="1"/>
  <c r="J1152" i="1"/>
  <c r="F415" i="1"/>
  <c r="J995" i="1"/>
  <c r="J574" i="1"/>
  <c r="J580" i="1"/>
  <c r="F867" i="1"/>
  <c r="F1202" i="1"/>
  <c r="F8" i="1"/>
  <c r="F1007" i="1"/>
  <c r="F1198" i="1"/>
  <c r="F1120" i="1"/>
  <c r="J221" i="1"/>
  <c r="J904" i="1"/>
  <c r="J604" i="1"/>
  <c r="F1133" i="1"/>
  <c r="J1257" i="1"/>
  <c r="J476" i="1"/>
  <c r="F346" i="1"/>
  <c r="J475" i="1"/>
  <c r="J683" i="1"/>
  <c r="F1364" i="1"/>
  <c r="F354" i="1"/>
  <c r="F855" i="1"/>
  <c r="J1403" i="1"/>
  <c r="F1422" i="1"/>
  <c r="F323" i="1"/>
  <c r="J605" i="1"/>
  <c r="J834" i="1"/>
  <c r="J108" i="1"/>
  <c r="F186" i="1"/>
  <c r="J98" i="1"/>
  <c r="F460" i="1"/>
  <c r="J1111" i="1"/>
  <c r="F1008" i="1"/>
  <c r="J130" i="1"/>
  <c r="J695" i="1"/>
  <c r="J1094" i="1"/>
  <c r="J1318" i="1"/>
  <c r="F452" i="1"/>
  <c r="F89" i="1"/>
  <c r="J340" i="1"/>
  <c r="J1045" i="1"/>
  <c r="F676" i="1"/>
  <c r="F547" i="1"/>
  <c r="J1189" i="1"/>
  <c r="F289" i="1"/>
  <c r="J1396" i="1"/>
  <c r="J875" i="1"/>
  <c r="J558" i="1"/>
  <c r="J821" i="1"/>
  <c r="J1224" i="1"/>
  <c r="J1165" i="1"/>
  <c r="J648" i="1"/>
  <c r="F1396" i="1"/>
  <c r="J46" i="1"/>
  <c r="J1130" i="1"/>
  <c r="F246" i="1"/>
  <c r="J1354" i="1"/>
  <c r="F656" i="1"/>
  <c r="J649" i="1"/>
  <c r="J1330" i="1"/>
  <c r="F1138" i="1"/>
  <c r="J195" i="1"/>
  <c r="J880" i="1"/>
  <c r="F1345" i="1"/>
  <c r="J100" i="1"/>
  <c r="F391" i="1"/>
  <c r="F848" i="1"/>
  <c r="F571" i="1"/>
  <c r="J34" i="1"/>
  <c r="F1209" i="1"/>
  <c r="F1276" i="1"/>
  <c r="J1346" i="1"/>
  <c r="J1375" i="1"/>
  <c r="J719" i="1"/>
  <c r="F943" i="1"/>
  <c r="F247" i="1"/>
  <c r="F145" i="1"/>
  <c r="J788" i="1"/>
  <c r="J383" i="1"/>
  <c r="J257" i="1"/>
  <c r="J756" i="1"/>
  <c r="F857" i="1"/>
  <c r="J908" i="1"/>
  <c r="J122" i="1"/>
  <c r="J83" i="1"/>
  <c r="F1297" i="1"/>
  <c r="J492" i="1"/>
  <c r="J1175" i="1"/>
  <c r="J932" i="1"/>
  <c r="J1382" i="1"/>
  <c r="F1340" i="1"/>
  <c r="J102" i="1"/>
  <c r="F333" i="1"/>
  <c r="F1187" i="1"/>
  <c r="J964" i="1"/>
  <c r="J1093" i="1"/>
  <c r="J656" i="1"/>
  <c r="J655" i="1"/>
  <c r="F1101" i="1"/>
  <c r="F1144" i="1"/>
  <c r="J1407" i="1"/>
  <c r="J1086" i="1"/>
  <c r="J1335" i="1"/>
  <c r="F1308" i="1"/>
  <c r="F1258" i="1"/>
  <c r="J459" i="1"/>
  <c r="J499" i="1"/>
  <c r="J631" i="1"/>
  <c r="F1241" i="1"/>
  <c r="J862" i="1"/>
  <c r="J1027" i="1"/>
  <c r="F252" i="1"/>
  <c r="J1199" i="1"/>
  <c r="J331" i="1"/>
  <c r="J1241" i="1"/>
  <c r="J1206" i="1"/>
  <c r="J1026" i="1"/>
  <c r="J749" i="1"/>
  <c r="F131" i="1"/>
  <c r="J628" i="1"/>
  <c r="F859" i="1"/>
  <c r="J682" i="1"/>
  <c r="F1328" i="1"/>
  <c r="F612" i="1"/>
  <c r="J999" i="1"/>
  <c r="F482" i="1"/>
  <c r="F166" i="1"/>
  <c r="F119" i="1"/>
  <c r="J330" i="1"/>
  <c r="F538" i="1"/>
  <c r="J21" i="1"/>
  <c r="J957" i="1"/>
  <c r="J360" i="1"/>
  <c r="F597" i="1"/>
  <c r="J646" i="1"/>
  <c r="J879" i="1"/>
  <c r="F107" i="1"/>
  <c r="F329" i="1"/>
  <c r="J1284" i="1"/>
  <c r="F1070" i="1"/>
  <c r="J339" i="1"/>
  <c r="J552" i="1"/>
  <c r="F760" i="1"/>
  <c r="F1043" i="1"/>
  <c r="J785" i="1"/>
  <c r="J1242" i="1"/>
  <c r="J1020" i="1"/>
  <c r="J245" i="1"/>
  <c r="F251" i="1"/>
  <c r="J327" i="1"/>
  <c r="J1058" i="1"/>
  <c r="J96" i="1"/>
  <c r="J562" i="1"/>
  <c r="J1102" i="1"/>
  <c r="J423" i="1"/>
  <c r="F836" i="1"/>
  <c r="J1301" i="1"/>
  <c r="F1377" i="1"/>
  <c r="J43" i="1"/>
  <c r="J914" i="1"/>
  <c r="F100" i="1"/>
  <c r="J1379" i="1"/>
  <c r="F116" i="1"/>
  <c r="J761" i="1"/>
  <c r="F1079" i="1"/>
  <c r="F109" i="1"/>
  <c r="F778" i="1"/>
  <c r="F1111" i="1"/>
  <c r="J202" i="1"/>
  <c r="J1251" i="1"/>
  <c r="J1262" i="1"/>
  <c r="J171" i="1"/>
  <c r="J65" i="1"/>
  <c r="F1188" i="1"/>
  <c r="J198" i="1"/>
  <c r="J692" i="1"/>
  <c r="J757" i="1"/>
  <c r="J1182" i="1"/>
  <c r="J1405" i="1"/>
  <c r="J864" i="1"/>
  <c r="F421" i="1"/>
  <c r="J770" i="1"/>
  <c r="J213" i="1"/>
  <c r="F398" i="1"/>
  <c r="J256" i="1"/>
  <c r="F633" i="1"/>
  <c r="F880" i="1"/>
  <c r="F539" i="1"/>
  <c r="F496" i="1"/>
  <c r="J570" i="1"/>
  <c r="J442" i="1"/>
  <c r="F915" i="1"/>
  <c r="F1310" i="1"/>
  <c r="J786" i="1"/>
  <c r="F1251" i="1"/>
  <c r="J789" i="1"/>
  <c r="F1216" i="1"/>
  <c r="J923" i="1"/>
  <c r="J1391" i="1"/>
  <c r="F104" i="1"/>
  <c r="J1181" i="1"/>
  <c r="F348" i="1"/>
  <c r="F1146" i="1"/>
  <c r="J421" i="1"/>
  <c r="F762" i="1"/>
  <c r="F528" i="1"/>
  <c r="J284" i="1"/>
  <c r="J591" i="1"/>
  <c r="F1053" i="1"/>
  <c r="J857" i="1"/>
  <c r="J1010" i="1"/>
  <c r="F238" i="1"/>
  <c r="J916" i="1"/>
  <c r="F1182" i="1"/>
  <c r="F865" i="1"/>
  <c r="J90" i="1"/>
  <c r="F1160" i="1"/>
  <c r="J959" i="1"/>
  <c r="F566" i="1"/>
  <c r="J993" i="1"/>
  <c r="J671" i="1"/>
  <c r="J669" i="1"/>
  <c r="J197" i="1"/>
  <c r="F1448" i="1"/>
  <c r="F187" i="1"/>
  <c r="J254" i="1"/>
  <c r="F220" i="1"/>
  <c r="F1088" i="1"/>
  <c r="J127" i="1"/>
  <c r="J276" i="1"/>
  <c r="F168" i="1"/>
  <c r="J1108" i="1"/>
  <c r="J435" i="1"/>
  <c r="F787" i="1"/>
  <c r="J599" i="1"/>
  <c r="F1096" i="1"/>
  <c r="F1022" i="1"/>
  <c r="J548" i="1"/>
  <c r="J1205" i="1"/>
  <c r="J165" i="1"/>
  <c r="J1225" i="1"/>
  <c r="J1203" i="1"/>
  <c r="J521" i="1"/>
  <c r="J1057" i="1"/>
  <c r="F307" i="1"/>
  <c r="J572" i="1"/>
  <c r="J153" i="1"/>
  <c r="J40" i="1"/>
  <c r="F505" i="1"/>
  <c r="J247" i="1"/>
  <c r="J1034" i="1"/>
  <c r="J1077" i="1"/>
  <c r="F1351" i="1"/>
  <c r="J64" i="1"/>
  <c r="F456" i="1"/>
  <c r="F1222" i="1"/>
  <c r="F149" i="1"/>
  <c r="J1343" i="1"/>
  <c r="F1429" i="1"/>
  <c r="J236" i="1"/>
  <c r="F862" i="1"/>
  <c r="F1230" i="1"/>
  <c r="F585" i="1"/>
  <c r="J1214" i="1"/>
  <c r="F152" i="1"/>
  <c r="F1257" i="1"/>
  <c r="F64" i="1"/>
  <c r="J1410" i="1"/>
  <c r="J440" i="1"/>
  <c r="J691" i="1"/>
  <c r="F440" i="1"/>
  <c r="J206" i="1"/>
  <c r="J1285" i="1"/>
  <c r="F1343" i="1"/>
  <c r="J1316" i="1"/>
  <c r="J451" i="1"/>
  <c r="J107" i="1"/>
  <c r="F451" i="1"/>
  <c r="J174" i="1"/>
  <c r="F845" i="1"/>
  <c r="F221" i="1"/>
  <c r="J546" i="1"/>
  <c r="J519" i="1"/>
  <c r="J984" i="1"/>
  <c r="J452" i="1"/>
  <c r="F483" i="1"/>
  <c r="F921" i="1"/>
  <c r="J115" i="1"/>
  <c r="F200" i="1"/>
  <c r="J261" i="1"/>
  <c r="J1274" i="1"/>
  <c r="J998" i="1"/>
  <c r="F303" i="1"/>
  <c r="J69" i="1"/>
  <c r="F632" i="1"/>
  <c r="F468" i="1"/>
  <c r="J632" i="1"/>
  <c r="F542" i="1"/>
  <c r="J742" i="1"/>
  <c r="J1143" i="1"/>
  <c r="F933" i="1"/>
  <c r="F409" i="1"/>
  <c r="J983" i="1"/>
  <c r="F1305" i="1"/>
  <c r="F372" i="1"/>
  <c r="F1317" i="1"/>
  <c r="F1423" i="1"/>
  <c r="J724" i="1"/>
  <c r="J714" i="1"/>
  <c r="J606" i="1"/>
  <c r="J296" i="1"/>
  <c r="J1036" i="1"/>
  <c r="F1001" i="1"/>
  <c r="F786" i="1"/>
  <c r="F950" i="1"/>
  <c r="J1388" i="1"/>
  <c r="J582" i="1"/>
  <c r="J1267" i="1"/>
  <c r="J485" i="1"/>
  <c r="J942" i="1"/>
  <c r="F719" i="1"/>
  <c r="J1074" i="1"/>
  <c r="J1223" i="1"/>
  <c r="F262" i="1"/>
  <c r="J762" i="1"/>
  <c r="J1447" i="1"/>
  <c r="J633" i="1"/>
  <c r="J14" i="1"/>
  <c r="F1294" i="1"/>
  <c r="F657" i="1"/>
  <c r="F15" i="1"/>
  <c r="J832" i="1"/>
  <c r="F684" i="1"/>
  <c r="J391" i="1"/>
  <c r="F891" i="1"/>
  <c r="J1389" i="1"/>
  <c r="J289" i="1"/>
  <c r="J806" i="1"/>
  <c r="J187" i="1"/>
  <c r="J924" i="1"/>
  <c r="E1312" i="1"/>
  <c r="F1312" i="1"/>
  <c r="J120" i="1"/>
  <c r="F1152" i="1"/>
  <c r="F644" i="1"/>
  <c r="J787" i="1"/>
  <c r="J1289" i="1"/>
  <c r="F563" i="1"/>
  <c r="F1025" i="1"/>
  <c r="J529" i="1"/>
  <c r="J873" i="1"/>
  <c r="J392" i="1"/>
  <c r="J936" i="1"/>
  <c r="J161" i="1"/>
  <c r="F907" i="1"/>
  <c r="J144" i="1"/>
  <c r="J1054" i="1"/>
  <c r="J988" i="1"/>
  <c r="J744" i="1"/>
  <c r="J967" i="1"/>
  <c r="J1268" i="1"/>
  <c r="F33" i="1"/>
  <c r="F986" i="1"/>
  <c r="F79" i="1"/>
  <c r="F1158" i="1"/>
  <c r="F1449" i="1"/>
  <c r="J925" i="1"/>
  <c r="J1390" i="1"/>
  <c r="F193" i="1"/>
  <c r="J467" i="1"/>
  <c r="J1112" i="1"/>
  <c r="J353" i="1"/>
  <c r="J8" i="1"/>
  <c r="F1206" i="1"/>
  <c r="F561" i="1"/>
  <c r="J152" i="1"/>
  <c r="J1171" i="1"/>
  <c r="J381" i="1"/>
  <c r="J112" i="1"/>
  <c r="F847" i="1"/>
  <c r="F112" i="1"/>
  <c r="F1162" i="1"/>
  <c r="J1188" i="1"/>
  <c r="J272" i="1"/>
  <c r="F1145" i="1"/>
  <c r="J595" i="1"/>
  <c r="J1453" i="1"/>
  <c r="F1386" i="1"/>
  <c r="J647" i="1"/>
  <c r="J905" i="1"/>
  <c r="J1198" i="1"/>
  <c r="J991" i="1"/>
  <c r="F706" i="1"/>
  <c r="J768" i="1"/>
  <c r="J1120" i="1"/>
  <c r="F679" i="1"/>
  <c r="J956" i="1"/>
  <c r="F11" i="1"/>
  <c r="F330" i="1"/>
  <c r="J11" i="1"/>
  <c r="J863" i="1"/>
  <c r="J287" i="1"/>
  <c r="J1265" i="1"/>
  <c r="J56" i="1"/>
  <c r="J765" i="1"/>
  <c r="F1050" i="1"/>
  <c r="J1047" i="1"/>
  <c r="J1156" i="1"/>
  <c r="F765" i="1"/>
  <c r="F432" i="1"/>
  <c r="F811" i="1"/>
  <c r="F88" i="1"/>
  <c r="J117" i="1"/>
  <c r="J432" i="1"/>
  <c r="J18" i="1"/>
  <c r="F741" i="1"/>
  <c r="J1364" i="1"/>
  <c r="F1291" i="1"/>
  <c r="J1387" i="1"/>
  <c r="F1428" i="1"/>
  <c r="F545" i="1"/>
  <c r="F675" i="1"/>
  <c r="F1394" i="1"/>
  <c r="F835" i="1"/>
  <c r="F21" i="1"/>
  <c r="J373" i="1"/>
  <c r="J502" i="1"/>
  <c r="F722" i="1"/>
  <c r="F964" i="1"/>
  <c r="J1227" i="1"/>
  <c r="F441" i="1"/>
  <c r="J906" i="1"/>
  <c r="J1180" i="1"/>
  <c r="J922" i="1"/>
  <c r="J170" i="1"/>
  <c r="J54" i="1"/>
  <c r="F29" i="1"/>
  <c r="J613" i="1"/>
  <c r="F804" i="1"/>
  <c r="J280" i="1"/>
  <c r="J366" i="1"/>
  <c r="F175" i="1"/>
  <c r="F794" i="1"/>
  <c r="J1446" i="1"/>
  <c r="J596" i="1"/>
  <c r="J899" i="1"/>
  <c r="F998" i="1"/>
  <c r="F46" i="1"/>
  <c r="F160" i="1"/>
  <c r="J1078" i="1"/>
  <c r="F347" i="1"/>
  <c r="J820" i="1"/>
  <c r="J554" i="1"/>
  <c r="F554" i="1"/>
  <c r="F1086" i="1"/>
  <c r="F562" i="1"/>
  <c r="F163" i="1"/>
  <c r="F581" i="1"/>
  <c r="J1129" i="1"/>
  <c r="F673" i="1"/>
  <c r="J88" i="1"/>
  <c r="F467" i="1"/>
  <c r="F750" i="1"/>
  <c r="F949" i="1"/>
  <c r="J1372" i="1"/>
  <c r="J597" i="1"/>
  <c r="J1345" i="1"/>
  <c r="F821" i="1"/>
  <c r="J1286" i="1"/>
  <c r="J30" i="1"/>
  <c r="F297" i="1"/>
  <c r="J1087" i="1"/>
  <c r="J248" i="1"/>
  <c r="F789" i="1"/>
  <c r="F844" i="1"/>
  <c r="J1158" i="1"/>
  <c r="F1259" i="1"/>
  <c r="F485" i="1"/>
  <c r="F1109" i="1"/>
  <c r="J958" i="1"/>
  <c r="F692" i="1"/>
  <c r="J324" i="1"/>
  <c r="J980" i="1"/>
  <c r="F1064" i="1"/>
  <c r="J1418" i="1"/>
  <c r="J735" i="1"/>
  <c r="F864" i="1"/>
  <c r="J909" i="1"/>
  <c r="F872" i="1"/>
  <c r="J1310" i="1"/>
  <c r="J1200" i="1"/>
  <c r="F1031" i="1"/>
  <c r="F273" i="1"/>
  <c r="F894" i="1"/>
  <c r="J103" i="1"/>
  <c r="J641" i="1"/>
  <c r="F555" i="1"/>
  <c r="F74" i="1"/>
  <c r="J1145" i="1"/>
  <c r="F331" i="1"/>
  <c r="F649" i="1"/>
  <c r="F340" i="1"/>
  <c r="F520" i="1"/>
  <c r="F1287" i="1"/>
  <c r="F1071" i="1"/>
  <c r="J652" i="1"/>
  <c r="J1353" i="1"/>
  <c r="J943" i="1"/>
  <c r="J642" i="1"/>
  <c r="J134" i="1"/>
  <c r="F248" i="1"/>
  <c r="J763" i="1"/>
  <c r="F376" i="1"/>
  <c r="F1432" i="1"/>
  <c r="F918" i="1"/>
  <c r="F102" i="1"/>
  <c r="J571" i="1"/>
  <c r="F1311" i="1"/>
  <c r="F732" i="1"/>
  <c r="J990" i="1"/>
  <c r="J829" i="1"/>
  <c r="J1201" i="1"/>
  <c r="J1166" i="1"/>
  <c r="J918" i="1"/>
  <c r="F1037" i="1"/>
  <c r="F951" i="1"/>
  <c r="F9" i="1"/>
  <c r="J1055" i="1"/>
  <c r="J362" i="1"/>
  <c r="J850" i="1"/>
  <c r="J60" i="1"/>
  <c r="F1398" i="1"/>
  <c r="J419" i="1"/>
  <c r="J882" i="1"/>
  <c r="J729" i="1"/>
  <c r="J506" i="1"/>
  <c r="J716" i="1"/>
  <c r="J740" i="1"/>
  <c r="J689" i="1"/>
  <c r="J1161" i="1"/>
  <c r="J637" i="1"/>
  <c r="J544" i="1"/>
  <c r="F1255" i="1"/>
  <c r="J1400" i="1"/>
  <c r="J860" i="1"/>
  <c r="F962" i="1"/>
  <c r="F723" i="1"/>
  <c r="J337" i="1"/>
  <c r="F395" i="1"/>
  <c r="J363" i="1"/>
  <c r="J352" i="1"/>
  <c r="J113" i="1"/>
  <c r="J400" i="1"/>
  <c r="F791" i="1"/>
  <c r="F267" i="1"/>
  <c r="J182" i="1"/>
  <c r="J49" i="1"/>
  <c r="F931" i="1"/>
  <c r="J135" i="1"/>
  <c r="J667" i="1"/>
  <c r="F313" i="1"/>
  <c r="J534" i="1"/>
  <c r="F48" i="1"/>
  <c r="F1016" i="1"/>
  <c r="J1369" i="1"/>
  <c r="F1327" i="1"/>
  <c r="J1238" i="1"/>
  <c r="F92" i="1"/>
  <c r="J884" i="1"/>
  <c r="F1455" i="1"/>
  <c r="J447" i="1"/>
  <c r="J1060" i="1"/>
  <c r="J1459" i="1"/>
  <c r="J1104" i="1"/>
  <c r="F751" i="1"/>
  <c r="F269" i="1"/>
  <c r="J1414" i="1"/>
  <c r="F182" i="1"/>
  <c r="F401" i="1"/>
  <c r="F781" i="1"/>
  <c r="F240" i="1"/>
  <c r="F384" i="1"/>
  <c r="F42" i="1"/>
  <c r="F1218" i="1"/>
  <c r="F222" i="1"/>
  <c r="F1065" i="1"/>
  <c r="F83" i="1"/>
  <c r="F310" i="1"/>
  <c r="J1321" i="1"/>
  <c r="F377" i="1"/>
  <c r="F522" i="1"/>
  <c r="J530" i="1"/>
  <c r="E234" i="1"/>
  <c r="F234" i="1"/>
  <c r="F205" i="1"/>
  <c r="J627" i="1"/>
  <c r="J764" i="1"/>
  <c r="J480" i="1"/>
  <c r="F86" i="1"/>
  <c r="J852" i="1"/>
  <c r="F428" i="1"/>
  <c r="J1392" i="1"/>
  <c r="J407" i="1"/>
  <c r="J608" i="1"/>
  <c r="J731" i="1"/>
  <c r="F192" i="1"/>
  <c r="F833" i="1"/>
  <c r="J293" i="1"/>
  <c r="F868" i="1"/>
  <c r="J981" i="1"/>
  <c r="J438" i="1"/>
  <c r="F422" i="1"/>
  <c r="F696" i="1"/>
  <c r="F911" i="1"/>
  <c r="J903" i="1"/>
  <c r="F1110" i="1"/>
  <c r="F602" i="1"/>
  <c r="J586" i="1"/>
  <c r="F1322" i="1"/>
  <c r="F228" i="1"/>
  <c r="J234" i="1"/>
  <c r="J242" i="1"/>
  <c r="J1272" i="1"/>
  <c r="F1127" i="1"/>
  <c r="J1142" i="1"/>
  <c r="J791" i="1"/>
  <c r="F810" i="1"/>
  <c r="F406" i="1"/>
  <c r="J388" i="1"/>
  <c r="J603" i="1"/>
  <c r="F637" i="1"/>
  <c r="F1178" i="1"/>
  <c r="J301" i="1"/>
  <c r="J226" i="1"/>
  <c r="J489" i="1"/>
  <c r="F223" i="1"/>
  <c r="J798" i="1"/>
  <c r="J711" i="1"/>
  <c r="J224" i="1"/>
  <c r="J577" i="1"/>
  <c r="J250" i="1"/>
  <c r="F796" i="1"/>
  <c r="J312" i="1"/>
  <c r="J358" i="1"/>
  <c r="F596" i="1"/>
  <c r="F1195" i="1"/>
  <c r="F578" i="1"/>
  <c r="J578" i="1"/>
  <c r="J885" i="1"/>
  <c r="F181" i="1"/>
  <c r="F315" i="1"/>
  <c r="J1107" i="1"/>
  <c r="J621" i="1"/>
  <c r="J47" i="1"/>
  <c r="F1325" i="1"/>
  <c r="J267" i="1"/>
  <c r="F841" i="1"/>
  <c r="F1459" i="1"/>
  <c r="J1283" i="1"/>
  <c r="J972" i="1"/>
  <c r="J531" i="1"/>
  <c r="F1326" i="1"/>
  <c r="J1017" i="1"/>
  <c r="F623" i="1"/>
  <c r="F579" i="1"/>
  <c r="J1455" i="1"/>
  <c r="F478" i="1"/>
  <c r="J644" i="1"/>
  <c r="F658" i="1"/>
  <c r="J321" i="1"/>
  <c r="J987" i="1"/>
  <c r="J1256" i="1"/>
  <c r="J1081" i="1"/>
  <c r="J52" i="1"/>
  <c r="F1341" i="1"/>
  <c r="J901" i="1"/>
  <c r="J1132" i="1"/>
  <c r="J1363" i="1"/>
  <c r="J290" i="1"/>
  <c r="J1011" i="1"/>
  <c r="J306" i="1"/>
  <c r="J1186" i="1"/>
  <c r="F936" i="1"/>
  <c r="J318" i="1"/>
  <c r="J188" i="1"/>
  <c r="F939" i="1"/>
  <c r="F987" i="1"/>
  <c r="J307" i="1"/>
  <c r="J1449" i="1"/>
  <c r="J772" i="1"/>
  <c r="J773" i="1"/>
  <c r="F111" i="1"/>
  <c r="F1119" i="1"/>
  <c r="J141" i="1"/>
  <c r="J815" i="1"/>
  <c r="J361" i="1"/>
  <c r="F514" i="1"/>
  <c r="J1110" i="1"/>
  <c r="F882" i="1"/>
  <c r="J1442" i="1"/>
  <c r="F788" i="1"/>
  <c r="J748" i="1"/>
  <c r="F565" i="1"/>
  <c r="J1092" i="1"/>
  <c r="J465" i="1"/>
  <c r="F1212" i="1"/>
  <c r="J1419" i="1"/>
  <c r="F345" i="1"/>
  <c r="J1271" i="1"/>
  <c r="J344" i="1"/>
  <c r="J1451" i="1"/>
  <c r="F1033" i="1"/>
  <c r="J704" i="1"/>
  <c r="J1298" i="1"/>
  <c r="F903" i="1"/>
  <c r="F1134" i="1"/>
  <c r="J833" i="1"/>
  <c r="F825" i="1"/>
  <c r="F1024" i="1"/>
  <c r="F78" i="1"/>
  <c r="J715" i="1"/>
  <c r="J371" i="1"/>
  <c r="J487" i="1"/>
  <c r="F1169" i="1"/>
  <c r="J645" i="1"/>
  <c r="J387" i="1"/>
  <c r="J121" i="1"/>
  <c r="F156" i="1"/>
  <c r="F759" i="1"/>
  <c r="J473" i="1"/>
  <c r="J709" i="1"/>
  <c r="J500" i="1"/>
  <c r="F352" i="1"/>
  <c r="J551" i="1"/>
  <c r="J697" i="1"/>
  <c r="F748" i="1"/>
  <c r="F524" i="1"/>
  <c r="J1444" i="1"/>
  <c r="J228" i="1"/>
  <c r="J179" i="1"/>
  <c r="J48" i="1"/>
  <c r="F667" i="1"/>
  <c r="J1415" i="1"/>
  <c r="F445" i="1"/>
  <c r="J921" i="1"/>
  <c r="F930" i="1"/>
  <c r="J796" i="1"/>
  <c r="J138" i="1"/>
  <c r="J1061" i="1"/>
  <c r="J843" i="1"/>
  <c r="F753" i="1"/>
  <c r="J708" i="1"/>
  <c r="F576" i="1"/>
  <c r="J665" i="1"/>
  <c r="J1327" i="1"/>
  <c r="J971" i="1"/>
  <c r="F971" i="1"/>
  <c r="F225" i="1"/>
  <c r="J137" i="1"/>
  <c r="J1367" i="1"/>
  <c r="F489" i="1"/>
  <c r="F1236" i="1"/>
  <c r="J1210" i="1"/>
  <c r="F858" i="1"/>
  <c r="J232" i="1"/>
  <c r="F568" i="1"/>
  <c r="F1334" i="1"/>
  <c r="J1433" i="1"/>
  <c r="J939" i="1"/>
  <c r="F909" i="1"/>
  <c r="J1246" i="1"/>
  <c r="F853" i="1"/>
  <c r="J86" i="1"/>
  <c r="J592" i="1"/>
  <c r="J370" i="1"/>
  <c r="F1420" i="1"/>
  <c r="F874" i="1"/>
  <c r="J216" i="1"/>
  <c r="F557" i="1"/>
  <c r="F370" i="1"/>
  <c r="F1357" i="1"/>
  <c r="F1056" i="1"/>
  <c r="F471" i="1"/>
  <c r="F600" i="1"/>
  <c r="J790" i="1"/>
  <c r="J458" i="1"/>
  <c r="J1075" i="1"/>
  <c r="F1306" i="1"/>
  <c r="F1142" i="1"/>
  <c r="F1333" i="1"/>
  <c r="J1247" i="1"/>
  <c r="J877" i="1"/>
  <c r="J826" i="1"/>
  <c r="F1400" i="1"/>
  <c r="F716" i="1"/>
  <c r="F508" i="1"/>
  <c r="F243" i="1"/>
  <c r="J1315" i="1"/>
  <c r="J1220" i="1"/>
  <c r="J1357" i="1"/>
  <c r="J1056" i="1"/>
  <c r="J810" i="1"/>
  <c r="F981" i="1"/>
  <c r="F697" i="1"/>
  <c r="J759" i="1"/>
  <c r="F629" i="1"/>
  <c r="J449" i="1"/>
  <c r="F387" i="1"/>
  <c r="F645" i="1"/>
  <c r="J654" i="1"/>
  <c r="F379" i="1"/>
  <c r="F466" i="1"/>
  <c r="J954" i="1"/>
  <c r="J774" i="1"/>
  <c r="F1013" i="1"/>
  <c r="F363" i="1"/>
  <c r="J91" i="1"/>
  <c r="J1366" i="1"/>
  <c r="F344" i="1"/>
  <c r="F1185" i="1"/>
  <c r="J336" i="1"/>
  <c r="F266" i="1"/>
  <c r="J997" i="1"/>
  <c r="J517" i="1"/>
  <c r="F286" i="1"/>
  <c r="F493" i="1"/>
  <c r="J1235" i="1"/>
  <c r="J1149" i="1"/>
  <c r="J1019" i="1"/>
  <c r="J50" i="1"/>
  <c r="J1413" i="1"/>
  <c r="J488" i="1"/>
  <c r="F1191" i="1"/>
  <c r="F91" i="1"/>
  <c r="J1239" i="1"/>
  <c r="F929" i="1"/>
  <c r="F1238" i="1"/>
  <c r="J490" i="1"/>
  <c r="J797" i="1"/>
  <c r="F531" i="1"/>
  <c r="F1414" i="1"/>
  <c r="J1371" i="1"/>
  <c r="F974" i="1"/>
  <c r="J931" i="1"/>
  <c r="F1061" i="1"/>
  <c r="F887" i="1"/>
  <c r="J664" i="1"/>
  <c r="F137" i="1"/>
  <c r="J830" i="1"/>
  <c r="J1131" i="1"/>
  <c r="J1362" i="1"/>
  <c r="J474" i="1"/>
  <c r="F1168" i="1"/>
  <c r="J325" i="1"/>
  <c r="F1303" i="1"/>
  <c r="F470" i="1"/>
  <c r="J720" i="1"/>
  <c r="J1218" i="1"/>
  <c r="F239" i="1"/>
  <c r="J952" i="1"/>
  <c r="J1234" i="1"/>
  <c r="F1433" i="1"/>
  <c r="J1347" i="1"/>
  <c r="J368" i="1"/>
  <c r="F1081" i="1"/>
  <c r="J36" i="1"/>
  <c r="J920" i="1"/>
  <c r="F917" i="1"/>
  <c r="F1296" i="1"/>
  <c r="J565" i="1"/>
  <c r="J85" i="1"/>
  <c r="J319" i="1"/>
  <c r="F1116" i="1"/>
  <c r="J498" i="1"/>
  <c r="F122" i="1"/>
  <c r="F893" i="1"/>
  <c r="J1355" i="1"/>
  <c r="F678" i="1"/>
  <c r="F1299" i="1"/>
  <c r="F110" i="1"/>
  <c r="F1211" i="1"/>
  <c r="F509" i="1"/>
  <c r="F866" i="1"/>
  <c r="F780" i="1"/>
  <c r="J947" i="1"/>
  <c r="J643" i="1"/>
  <c r="F1091" i="1"/>
  <c r="J1221" i="1"/>
  <c r="J713" i="1"/>
  <c r="F826" i="1"/>
  <c r="J189" i="1"/>
  <c r="F436" i="1"/>
  <c r="J694" i="1"/>
  <c r="J463" i="1"/>
  <c r="J1197" i="1"/>
  <c r="J659" i="1"/>
  <c r="J522" i="1"/>
  <c r="F616" i="1"/>
  <c r="J587" i="1"/>
  <c r="F1290" i="1"/>
  <c r="F439" i="1"/>
  <c r="F593" i="1"/>
  <c r="J26" i="1"/>
  <c r="J1427" i="1"/>
  <c r="F1342" i="1"/>
  <c r="F380" i="1"/>
  <c r="J817" i="1"/>
  <c r="J970" i="1"/>
  <c r="F963" i="1"/>
  <c r="F1204" i="1"/>
  <c r="J672" i="1"/>
  <c r="F895" i="1"/>
  <c r="F739" i="1"/>
  <c r="J207" i="1"/>
  <c r="F121" i="1"/>
  <c r="F688" i="1"/>
  <c r="J680" i="1"/>
  <c r="J766" i="1"/>
  <c r="J172" i="1"/>
  <c r="E664" i="1"/>
  <c r="F664" i="1"/>
  <c r="F861" i="1"/>
  <c r="F1099" i="1"/>
  <c r="J406" i="1"/>
  <c r="J508" i="1"/>
  <c r="J315" i="1"/>
  <c r="F754" i="1"/>
  <c r="F179" i="1"/>
  <c r="J1282" i="1"/>
  <c r="J1178" i="1"/>
  <c r="F51" i="1"/>
  <c r="F972" i="1"/>
  <c r="F180" i="1"/>
  <c r="J1324" i="1"/>
  <c r="F1192" i="1"/>
  <c r="J1105" i="1"/>
  <c r="F1179" i="1"/>
  <c r="J619" i="1"/>
  <c r="F797" i="1"/>
  <c r="J576" i="1"/>
  <c r="F490" i="1"/>
  <c r="F885" i="1"/>
  <c r="J930" i="1"/>
  <c r="J1193" i="1"/>
  <c r="F1412" i="1"/>
  <c r="F619" i="1"/>
  <c r="F454" i="1"/>
  <c r="F1269" i="1"/>
  <c r="F961" i="1"/>
  <c r="J728" i="1"/>
  <c r="J1448" i="1"/>
  <c r="J212" i="1"/>
  <c r="F492" i="1"/>
  <c r="F341" i="1"/>
  <c r="J1331" i="1"/>
  <c r="J945" i="1"/>
  <c r="F1003" i="1"/>
  <c r="F1304" i="1"/>
  <c r="J118" i="1"/>
  <c r="F773" i="1"/>
  <c r="F1205" i="1"/>
  <c r="J146" i="1"/>
  <c r="F1023" i="1"/>
  <c r="F630" i="1"/>
  <c r="F1038" i="1"/>
  <c r="F393" i="1"/>
  <c r="J823" i="1"/>
  <c r="F1046" i="1"/>
  <c r="J283" i="1"/>
  <c r="J721" i="1"/>
  <c r="J1383" i="1"/>
  <c r="J342" i="1"/>
  <c r="F1247" i="1"/>
  <c r="J1185" i="1"/>
  <c r="F627" i="1"/>
  <c r="J584" i="1"/>
  <c r="F702" i="1"/>
  <c r="F1170" i="1"/>
  <c r="J385" i="1"/>
  <c r="J636" i="1"/>
  <c r="F713" i="1"/>
  <c r="J155" i="1"/>
  <c r="J536" i="1"/>
  <c r="J422" i="1"/>
  <c r="J1212" i="1"/>
  <c r="J1169" i="1"/>
  <c r="F1092" i="1"/>
  <c r="F1321" i="1"/>
  <c r="J395" i="1"/>
  <c r="J28" i="1"/>
  <c r="J853" i="1"/>
  <c r="J1119" i="1"/>
  <c r="F1263" i="1"/>
  <c r="F982" i="1"/>
  <c r="J1006" i="1"/>
  <c r="J962" i="1"/>
  <c r="F1118" i="1"/>
  <c r="J661" i="1"/>
  <c r="J1032" i="1"/>
  <c r="J1083" i="1"/>
  <c r="J782" i="1"/>
  <c r="F301" i="1"/>
  <c r="J868" i="1"/>
  <c r="J139" i="1"/>
  <c r="J610" i="1"/>
  <c r="F801" i="1"/>
  <c r="J602" i="1"/>
  <c r="J493" i="1"/>
  <c r="J1409" i="1"/>
  <c r="J320" i="1"/>
  <c r="J1048" i="1"/>
  <c r="J457" i="1"/>
  <c r="J431" i="1"/>
  <c r="F938" i="1"/>
  <c r="J328" i="1"/>
  <c r="J258" i="1"/>
  <c r="J758" i="1"/>
  <c r="F1040" i="1"/>
  <c r="J430" i="1"/>
  <c r="F199" i="1"/>
  <c r="J974" i="1"/>
  <c r="J795" i="1"/>
  <c r="J929" i="1"/>
  <c r="J535" i="1"/>
  <c r="F1084" i="1"/>
  <c r="F388" i="1"/>
  <c r="F399" i="1"/>
  <c r="J1151" i="1"/>
  <c r="J1150" i="1"/>
  <c r="F356" i="1"/>
  <c r="F488" i="1"/>
  <c r="F1370" i="1"/>
  <c r="J883" i="1"/>
  <c r="J1411" i="1"/>
  <c r="J1016" i="1"/>
  <c r="F839" i="1"/>
  <c r="J1368" i="1"/>
  <c r="J399" i="1"/>
  <c r="F798" i="1"/>
  <c r="J181" i="1"/>
  <c r="F271" i="1"/>
  <c r="F136" i="1"/>
  <c r="J865" i="1"/>
  <c r="J140" i="1"/>
  <c r="J1073" i="1"/>
  <c r="J42" i="1"/>
  <c r="F1097" i="1"/>
  <c r="J583" i="1"/>
  <c r="J892" i="1"/>
  <c r="F203" i="1"/>
  <c r="J1115" i="1"/>
  <c r="J9" i="1"/>
  <c r="F190" i="1"/>
  <c r="F1347" i="1"/>
  <c r="J208" i="1"/>
  <c r="F472" i="1"/>
  <c r="F650" i="1"/>
  <c r="J1287" i="1"/>
  <c r="F1125" i="1"/>
  <c r="J341" i="1"/>
  <c r="J1334" i="1"/>
  <c r="F1054" i="1"/>
  <c r="J278" i="1"/>
  <c r="F128" i="1"/>
  <c r="F77" i="1"/>
  <c r="F669" i="1"/>
  <c r="F411" i="1"/>
  <c r="J601" i="1"/>
  <c r="F1253" i="1"/>
  <c r="F40" i="1"/>
  <c r="J79" i="1"/>
  <c r="J411" i="1"/>
  <c r="J651" i="1"/>
  <c r="F212" i="1"/>
  <c r="J1168" i="1"/>
  <c r="F506" i="1"/>
  <c r="F1057" i="1"/>
  <c r="J968" i="1"/>
  <c r="J670" i="1"/>
  <c r="F745" i="1"/>
  <c r="J1312" i="1"/>
  <c r="F1390" i="1"/>
  <c r="F325" i="1"/>
  <c r="F1436" i="1"/>
  <c r="J635" i="1"/>
  <c r="F767" i="1"/>
  <c r="F1314" i="1"/>
  <c r="F479" i="1"/>
  <c r="F573" i="1"/>
  <c r="J594" i="1"/>
  <c r="J1435" i="1"/>
  <c r="E336" i="1"/>
  <c r="F336" i="1"/>
  <c r="J702" i="1"/>
  <c r="J686" i="1"/>
  <c r="F420" i="1"/>
  <c r="F232" i="1"/>
  <c r="J1314" i="1"/>
  <c r="J1040" i="1"/>
  <c r="J611" i="1"/>
  <c r="F53" i="1"/>
  <c r="J989" i="1"/>
  <c r="J509" i="1"/>
  <c r="J767" i="1"/>
  <c r="J507" i="1"/>
  <c r="F1452" i="1"/>
  <c r="J1365" i="1"/>
  <c r="J380" i="1"/>
  <c r="J1248" i="1"/>
  <c r="F1408" i="1"/>
  <c r="J414" i="1"/>
  <c r="F500" i="1"/>
  <c r="F731" i="1"/>
  <c r="J723" i="1"/>
  <c r="J739" i="1"/>
  <c r="F457" i="1"/>
  <c r="J157" i="1"/>
  <c r="J629" i="1"/>
  <c r="J1229" i="1"/>
  <c r="J919" i="1"/>
  <c r="F114" i="1"/>
  <c r="F704" i="1"/>
  <c r="F148" i="1"/>
  <c r="F449" i="1"/>
  <c r="J1118" i="1"/>
  <c r="F309" i="1"/>
  <c r="J912" i="1"/>
  <c r="J20" i="1"/>
  <c r="F320" i="1"/>
  <c r="J63" i="1"/>
  <c r="F860" i="1"/>
  <c r="F1041" i="1"/>
  <c r="F105" i="1"/>
  <c r="F172" i="1"/>
  <c r="J199" i="1"/>
  <c r="F97" i="1"/>
  <c r="J269" i="1"/>
  <c r="J1323" i="1"/>
  <c r="F654" i="1"/>
  <c r="J271" i="1"/>
  <c r="J1458" i="1"/>
  <c r="J973" i="1"/>
  <c r="F93" i="1"/>
  <c r="J1325" i="1"/>
  <c r="F533" i="1"/>
  <c r="J532" i="1"/>
  <c r="J1237" i="1"/>
  <c r="J1147" i="1"/>
  <c r="F47" i="1"/>
  <c r="J223" i="1"/>
  <c r="F666" i="1"/>
  <c r="F1015" i="1"/>
  <c r="J842" i="1"/>
  <c r="F927" i="1"/>
  <c r="F1149" i="1"/>
  <c r="J445" i="1"/>
  <c r="F1413" i="1"/>
  <c r="J1192" i="1"/>
  <c r="F94" i="1"/>
  <c r="F270" i="1"/>
  <c r="F312" i="1"/>
  <c r="F1017" i="1"/>
  <c r="F206" i="1"/>
  <c r="J59" i="1"/>
  <c r="F1354" i="1"/>
  <c r="F540" i="1"/>
  <c r="F574" i="1"/>
  <c r="J109" i="1"/>
  <c r="F1072" i="1"/>
  <c r="J1277" i="1"/>
  <c r="F1246" i="1"/>
  <c r="J1022" i="1"/>
  <c r="J126" i="1"/>
  <c r="F404" i="1"/>
  <c r="J351" i="1"/>
  <c r="F779" i="1"/>
  <c r="F52" i="1"/>
  <c r="F208" i="1"/>
  <c r="J564" i="1"/>
  <c r="J298" i="1"/>
  <c r="J220" i="1"/>
  <c r="F806" i="1"/>
  <c r="F349" i="1"/>
  <c r="F1358" i="1"/>
  <c r="F548" i="1"/>
  <c r="J902" i="1"/>
  <c r="F204" i="1"/>
  <c r="F34" i="1"/>
  <c r="F513" i="1"/>
  <c r="J978" i="1"/>
  <c r="J67" i="1"/>
  <c r="F521" i="1"/>
  <c r="F1234" i="1"/>
  <c r="J255" i="1"/>
  <c r="F990" i="1"/>
  <c r="F1441" i="1"/>
  <c r="J462" i="1"/>
  <c r="J732" i="1"/>
  <c r="F583" i="1"/>
  <c r="F660" i="1"/>
  <c r="J1385" i="1"/>
  <c r="J1167" i="1"/>
  <c r="F60" i="1"/>
  <c r="F1385" i="1"/>
  <c r="F996" i="1"/>
  <c r="F126" i="1"/>
  <c r="J573" i="1"/>
  <c r="J730" i="1"/>
  <c r="F636" i="1"/>
  <c r="F161" i="1"/>
  <c r="F681" i="1"/>
  <c r="F988" i="1"/>
  <c r="J326" i="1"/>
  <c r="J600" i="1"/>
  <c r="J960" i="1"/>
  <c r="F17" i="1"/>
  <c r="J541" i="1"/>
  <c r="J738" i="1"/>
  <c r="J455" i="1"/>
  <c r="F326" i="1"/>
  <c r="J678" i="1"/>
  <c r="J265" i="1"/>
  <c r="J816" i="1"/>
  <c r="J1342" i="1"/>
  <c r="F550" i="1"/>
  <c r="J560" i="1"/>
  <c r="J335" i="1"/>
  <c r="F969" i="1"/>
  <c r="F342" i="1"/>
  <c r="J205" i="1"/>
  <c r="F559" i="1"/>
  <c r="J1228" i="1"/>
  <c r="J801" i="1"/>
  <c r="F807" i="1"/>
  <c r="J1322" i="1"/>
  <c r="F1271" i="1"/>
  <c r="J114" i="1"/>
  <c r="J1033" i="1"/>
  <c r="F473" i="1"/>
  <c r="F1228" i="1"/>
  <c r="F584" i="1"/>
  <c r="F809" i="1"/>
  <c r="J1306" i="1"/>
  <c r="J439" i="1"/>
  <c r="J895" i="1"/>
  <c r="J618" i="1"/>
  <c r="F1240" i="1"/>
  <c r="J747" i="1"/>
  <c r="J1068" i="1"/>
  <c r="J1204" i="1"/>
  <c r="F896" i="1"/>
  <c r="J1005" i="1"/>
  <c r="F551" i="1"/>
  <c r="F954" i="1"/>
  <c r="F947" i="1"/>
  <c r="F293" i="1"/>
  <c r="J215" i="1"/>
  <c r="J896" i="1"/>
  <c r="F661" i="1"/>
  <c r="J653" i="1"/>
  <c r="F184" i="1"/>
  <c r="F758" i="1"/>
  <c r="F141" i="1"/>
  <c r="J524" i="1"/>
  <c r="F481" i="1"/>
  <c r="J579" i="1"/>
  <c r="J443" i="1"/>
  <c r="J1091" i="1"/>
  <c r="J481" i="1"/>
  <c r="F536" i="1"/>
  <c r="J164" i="1"/>
  <c r="F431" i="1"/>
  <c r="J1279" i="1"/>
  <c r="J286" i="1"/>
  <c r="F594" i="1"/>
  <c r="J191" i="1"/>
  <c r="J266" i="1"/>
  <c r="J861" i="1"/>
  <c r="J359" i="1"/>
  <c r="F1229" i="1"/>
  <c r="J1015" i="1"/>
  <c r="J1236" i="1"/>
  <c r="F446" i="1"/>
  <c r="J491" i="1"/>
  <c r="J235" i="1"/>
  <c r="F1063" i="1"/>
  <c r="J839" i="1"/>
  <c r="J357" i="1"/>
  <c r="J1412" i="1"/>
  <c r="J666" i="1"/>
  <c r="F1018" i="1"/>
  <c r="J1085" i="1"/>
  <c r="J94" i="1"/>
  <c r="J755" i="1"/>
  <c r="F1368" i="1"/>
  <c r="J1370" i="1"/>
  <c r="J51" i="1"/>
  <c r="J1326" i="1"/>
  <c r="F708" i="1"/>
  <c r="F314" i="1"/>
  <c r="F311" i="1"/>
  <c r="J1195" i="1"/>
  <c r="J623" i="1"/>
  <c r="F444" i="1"/>
  <c r="F1456" i="1"/>
  <c r="J93" i="1"/>
  <c r="J753" i="1"/>
  <c r="J401" i="1"/>
  <c r="J710" i="1"/>
  <c r="F1194" i="1"/>
  <c r="J1386" i="1"/>
  <c r="E1060" i="1"/>
  <c r="E1366" i="1"/>
  <c r="E795" i="1"/>
  <c r="E736" i="1"/>
  <c r="E216" i="1"/>
  <c r="E710" i="1"/>
  <c r="E1363" i="1"/>
  <c r="E665" i="1"/>
  <c r="E298" i="1"/>
  <c r="E1190" i="1"/>
  <c r="E925" i="1"/>
  <c r="E165" i="1"/>
  <c r="E1032" i="1"/>
  <c r="E912" i="1"/>
  <c r="E259" i="1"/>
  <c r="E333" i="1"/>
  <c r="E1143" i="1"/>
  <c r="E1401" i="1"/>
  <c r="E124" i="1"/>
  <c r="E1132" i="1"/>
  <c r="E145" i="1"/>
  <c r="E1168" i="1"/>
  <c r="E979" i="1"/>
  <c r="E1223" i="1"/>
  <c r="E1395" i="1"/>
  <c r="E1289" i="1"/>
  <c r="E210" i="1"/>
  <c r="E226" i="1"/>
  <c r="E162" i="1"/>
  <c r="E720" i="1"/>
  <c r="E1365" i="1"/>
  <c r="E1442" i="1"/>
  <c r="E515" i="1"/>
  <c r="E1397" i="1"/>
  <c r="E239" i="1"/>
  <c r="E321" i="1"/>
  <c r="E1355" i="1"/>
  <c r="E153" i="1"/>
  <c r="E1335" i="1"/>
  <c r="E373" i="1"/>
  <c r="E904" i="1"/>
  <c r="E159" i="1"/>
  <c r="E732" i="1"/>
  <c r="E1128" i="1"/>
  <c r="E203" i="1"/>
  <c r="E615" i="1"/>
  <c r="E1256" i="1"/>
  <c r="E926" i="1"/>
  <c r="E129" i="1"/>
  <c r="E802" i="1"/>
  <c r="E1162" i="1"/>
  <c r="E1071" i="1"/>
  <c r="E1087" i="1"/>
  <c r="E756" i="1"/>
  <c r="E837" i="1"/>
  <c r="E1200" i="1"/>
  <c r="E1380" i="1"/>
  <c r="E392" i="1"/>
  <c r="E280" i="1"/>
  <c r="E351" i="1"/>
  <c r="E366" i="1"/>
  <c r="E1154" i="1"/>
  <c r="E294" i="1"/>
  <c r="E1058" i="1"/>
  <c r="E1206" i="1"/>
  <c r="E561" i="1"/>
  <c r="E1077" i="1"/>
  <c r="E1429" i="1"/>
  <c r="E862" i="1"/>
  <c r="E847" i="1"/>
  <c r="E264" i="1"/>
  <c r="E150" i="1"/>
  <c r="E1145" i="1"/>
  <c r="E1230" i="1"/>
  <c r="E585" i="1"/>
  <c r="E1242" i="1"/>
  <c r="E957" i="1"/>
  <c r="E940" i="1"/>
  <c r="E1047" i="1"/>
  <c r="E1164" i="1"/>
  <c r="E768" i="1"/>
  <c r="E365" i="1"/>
  <c r="E1372" i="1"/>
  <c r="E1163" i="1"/>
  <c r="E322" i="1"/>
  <c r="E743" i="1"/>
  <c r="E812" i="1"/>
  <c r="E834" i="1"/>
  <c r="E871" i="1"/>
  <c r="E845" i="1"/>
  <c r="E221" i="1"/>
  <c r="E793" i="1"/>
  <c r="E1156" i="1"/>
  <c r="E200" i="1"/>
  <c r="E814" i="1"/>
  <c r="E693" i="1"/>
  <c r="E1381" i="1"/>
  <c r="E644" i="1"/>
  <c r="E888" i="1"/>
  <c r="E431" i="1"/>
  <c r="E886" i="1"/>
  <c r="E160" i="1"/>
  <c r="E419" i="1"/>
  <c r="E265" i="1"/>
  <c r="E653" i="1"/>
  <c r="E1147" i="1"/>
  <c r="E403" i="1"/>
  <c r="E646" i="1"/>
  <c r="E889" i="1"/>
  <c r="E718" i="1"/>
  <c r="E1438" i="1"/>
  <c r="E1391" i="1"/>
  <c r="E302" i="1"/>
  <c r="E108" i="1"/>
  <c r="E1360" i="1"/>
  <c r="E1196" i="1"/>
  <c r="E527" i="1"/>
  <c r="E1446" i="1"/>
  <c r="E194" i="1"/>
  <c r="E1215" i="1"/>
  <c r="E1350" i="1"/>
  <c r="E1434" i="1"/>
  <c r="E770" i="1"/>
  <c r="E609" i="1"/>
  <c r="E942" i="1"/>
  <c r="E1052" i="1"/>
  <c r="E454" i="1"/>
  <c r="E464" i="1"/>
  <c r="E966" i="1"/>
  <c r="E1286" i="1"/>
  <c r="E198" i="1"/>
  <c r="E1031" i="1"/>
  <c r="E1405" i="1"/>
  <c r="E469" i="1"/>
  <c r="E410" i="1"/>
  <c r="E908" i="1"/>
  <c r="E591" i="1"/>
  <c r="E1159" i="1"/>
  <c r="E959" i="1"/>
  <c r="E892" i="1"/>
  <c r="E1021" i="1"/>
  <c r="E824" i="1"/>
  <c r="E214" i="1"/>
  <c r="E1406" i="1"/>
  <c r="E1030" i="1"/>
  <c r="E530" i="1"/>
  <c r="E1226" i="1"/>
  <c r="E1201" i="1"/>
  <c r="E1374" i="1"/>
  <c r="E818" i="1"/>
  <c r="E850" i="1"/>
  <c r="E945" i="1"/>
  <c r="E529" i="1"/>
  <c r="E413" i="1"/>
  <c r="E1450" i="1"/>
  <c r="E435" i="1"/>
  <c r="E412" i="1"/>
  <c r="E968" i="1"/>
  <c r="E255" i="1"/>
  <c r="E407" i="1"/>
  <c r="E995" i="1"/>
  <c r="E463" i="1"/>
  <c r="E815" i="1"/>
  <c r="E592" i="1"/>
  <c r="E385" i="1"/>
  <c r="E1197" i="1"/>
  <c r="E507" i="1"/>
  <c r="E659" i="1"/>
  <c r="E1451" i="1"/>
  <c r="E1384" i="1"/>
  <c r="E516" i="1"/>
  <c r="E1376" i="1"/>
  <c r="E1409" i="1"/>
  <c r="E618" i="1"/>
  <c r="E300" i="1"/>
  <c r="E586" i="1"/>
  <c r="E962" i="1"/>
  <c r="E723" i="1"/>
  <c r="E358" i="1"/>
  <c r="E1019" i="1"/>
  <c r="E931" i="1"/>
  <c r="E355" i="1"/>
  <c r="E313" i="1"/>
  <c r="E1327" i="1"/>
  <c r="E269" i="1"/>
  <c r="E1387" i="1"/>
  <c r="E1113" i="1"/>
  <c r="E712" i="1"/>
  <c r="E1243" i="1"/>
  <c r="E958" i="1"/>
  <c r="E1130" i="1"/>
  <c r="E1373" i="1"/>
  <c r="E779" i="1"/>
  <c r="E830" i="1"/>
  <c r="E474" i="1"/>
  <c r="E1331" i="1"/>
  <c r="E920" i="1"/>
  <c r="E458" i="1"/>
  <c r="E833" i="1"/>
  <c r="E755" i="1"/>
  <c r="E602" i="1"/>
  <c r="E620" i="1"/>
  <c r="E268" i="1"/>
  <c r="E1382" i="1"/>
  <c r="E902" i="1"/>
  <c r="E543" i="1"/>
  <c r="E1217" i="1"/>
  <c r="E1225" i="1"/>
  <c r="E1290" i="1"/>
  <c r="E1033" i="1"/>
  <c r="E189" i="1"/>
  <c r="E1357" i="1"/>
  <c r="E610" i="1"/>
  <c r="E707" i="1"/>
  <c r="E805" i="1"/>
  <c r="E112" i="1"/>
  <c r="E1227" i="1"/>
  <c r="E1386" i="1"/>
  <c r="E1257" i="1"/>
  <c r="E64" i="1"/>
  <c r="E440" i="1"/>
  <c r="E1343" i="1"/>
  <c r="E451" i="1"/>
  <c r="E483" i="1"/>
  <c r="E437" i="1"/>
  <c r="E921" i="1"/>
  <c r="E433" i="1"/>
  <c r="E955" i="1"/>
  <c r="E10" i="1"/>
  <c r="E303" i="1"/>
  <c r="E674" i="1"/>
  <c r="E965" i="1"/>
  <c r="E329" i="1"/>
  <c r="E956" i="1"/>
  <c r="E1121" i="1"/>
  <c r="E1155" i="1"/>
  <c r="E1173" i="1"/>
  <c r="E706" i="1"/>
  <c r="E72" i="1"/>
  <c r="E1100" i="1"/>
  <c r="E1049" i="1"/>
  <c r="E1090" i="1"/>
  <c r="E679" i="1"/>
  <c r="E296" i="1"/>
  <c r="E353" i="1"/>
  <c r="E1313" i="1"/>
  <c r="E18" i="1"/>
  <c r="E1437" i="1"/>
  <c r="E11" i="1"/>
  <c r="E330" i="1"/>
  <c r="E1379" i="1"/>
  <c r="E1050" i="1"/>
  <c r="E245" i="1"/>
  <c r="E765" i="1"/>
  <c r="E432" i="1"/>
  <c r="E811" i="1"/>
  <c r="E88" i="1"/>
  <c r="E1051" i="1"/>
  <c r="E741" i="1"/>
  <c r="E605" i="1"/>
  <c r="E1291" i="1"/>
  <c r="E1428" i="1"/>
  <c r="E545" i="1"/>
  <c r="E724" i="1"/>
  <c r="E675" i="1"/>
  <c r="E1394" i="1"/>
  <c r="E835" i="1"/>
  <c r="E21" i="1"/>
  <c r="E722" i="1"/>
  <c r="E964" i="1"/>
  <c r="E441" i="1"/>
  <c r="E495" i="1"/>
  <c r="E29" i="1"/>
  <c r="E1214" i="1"/>
  <c r="E948" i="1"/>
  <c r="E12" i="1"/>
  <c r="E783" i="1"/>
  <c r="E292" i="1"/>
  <c r="E878" i="1"/>
  <c r="E846" i="1"/>
  <c r="E673" i="1"/>
  <c r="E424" i="1"/>
  <c r="E82" i="1"/>
  <c r="E699" i="1"/>
  <c r="E244" i="1"/>
  <c r="E1274" i="1"/>
  <c r="E1213" i="1"/>
  <c r="E1000" i="1"/>
  <c r="E476" i="1"/>
  <c r="E19" i="1"/>
  <c r="E734" i="1"/>
  <c r="E1020" i="1"/>
  <c r="E381" i="1"/>
  <c r="E819" i="1"/>
  <c r="E992" i="1"/>
  <c r="E863" i="1"/>
  <c r="E1207" i="1"/>
  <c r="E519" i="1"/>
  <c r="E65" i="1"/>
  <c r="E103" i="1"/>
  <c r="E284" i="1"/>
  <c r="E253" i="1"/>
  <c r="E735" i="1"/>
  <c r="E41" i="1"/>
  <c r="E985" i="1"/>
  <c r="E147" i="1"/>
  <c r="E434" i="1"/>
  <c r="E394" i="1"/>
  <c r="E1069" i="1"/>
  <c r="E44" i="1"/>
  <c r="E518" i="1"/>
  <c r="E628" i="1"/>
  <c r="E792" i="1"/>
  <c r="E717" i="1"/>
  <c r="E690" i="1"/>
  <c r="E201" i="1"/>
  <c r="E604" i="1"/>
  <c r="E1026" i="1"/>
  <c r="E338" i="1"/>
  <c r="E343" i="1"/>
  <c r="E905" i="1"/>
  <c r="E494" i="1"/>
  <c r="E176" i="1"/>
  <c r="E953" i="1"/>
  <c r="E999" i="1"/>
  <c r="E185" i="1"/>
  <c r="E589" i="1"/>
  <c r="E502" i="1"/>
  <c r="E588" i="1"/>
  <c r="E1184" i="1"/>
  <c r="E808" i="1"/>
  <c r="E209" i="1"/>
  <c r="E117" i="1"/>
  <c r="E1199" i="1"/>
  <c r="E158" i="1"/>
  <c r="E1180" i="1"/>
  <c r="E1454" i="1"/>
  <c r="E640" i="1"/>
  <c r="E914" i="1"/>
  <c r="E390" i="1"/>
  <c r="E1078" i="1"/>
  <c r="E648" i="1"/>
  <c r="E1129" i="1"/>
  <c r="E647" i="1"/>
  <c r="E80" i="1"/>
  <c r="E526" i="1"/>
  <c r="E1093" i="1"/>
  <c r="E725" i="1"/>
  <c r="E133" i="1"/>
  <c r="E152" i="1"/>
  <c r="E249" i="1"/>
  <c r="E784" i="1"/>
  <c r="E1445" i="1"/>
  <c r="E1316" i="1"/>
  <c r="E287" i="1"/>
  <c r="E423" i="1"/>
  <c r="E631" i="1"/>
  <c r="E1171" i="1"/>
  <c r="E1136" i="1"/>
  <c r="E1085" i="1"/>
  <c r="E682" i="1"/>
  <c r="E624" i="1"/>
  <c r="E71" i="1"/>
  <c r="E639" i="1"/>
  <c r="E295" i="1"/>
  <c r="E475" i="1"/>
  <c r="E1309" i="1"/>
  <c r="E922" i="1"/>
  <c r="E54" i="1"/>
  <c r="E37" i="1"/>
  <c r="E776" i="1"/>
  <c r="E983" i="1"/>
  <c r="E459" i="1"/>
  <c r="E897" i="1"/>
  <c r="E941" i="1"/>
  <c r="E450" i="1"/>
  <c r="E1403" i="1"/>
  <c r="E1094" i="1"/>
  <c r="E288" i="1"/>
  <c r="E1262" i="1"/>
  <c r="E1293" i="1"/>
  <c r="E1027" i="1"/>
  <c r="E304" i="1"/>
  <c r="E1300" i="1"/>
  <c r="E1351" i="1"/>
  <c r="E130" i="1"/>
  <c r="E99" i="1"/>
  <c r="E151" i="1"/>
  <c r="E1421" i="1"/>
  <c r="E803" i="1"/>
  <c r="E913" i="1"/>
  <c r="E749" i="1"/>
  <c r="E1453" i="1"/>
  <c r="E1359" i="1"/>
  <c r="E1249" i="1"/>
  <c r="E25" i="1"/>
  <c r="E1301" i="1"/>
  <c r="E570" i="1"/>
  <c r="E1042" i="1"/>
  <c r="E69" i="1"/>
  <c r="E733" i="1"/>
  <c r="E23" i="1"/>
  <c r="E123" i="1"/>
  <c r="E854" i="1"/>
  <c r="E217" i="1"/>
  <c r="E910" i="1"/>
  <c r="E499" i="1"/>
  <c r="E1266" i="1"/>
  <c r="E1112" i="1"/>
  <c r="E408" i="1"/>
  <c r="E389" i="1"/>
  <c r="E898" i="1"/>
  <c r="E397" i="1"/>
  <c r="E374" i="1"/>
  <c r="E43" i="1"/>
  <c r="E236" i="1"/>
  <c r="E537" i="1"/>
  <c r="E45" i="1"/>
  <c r="E279" i="1"/>
  <c r="E553" i="1"/>
  <c r="E991" i="1"/>
  <c r="E761" i="1"/>
  <c r="E746" i="1"/>
  <c r="E202" i="1"/>
  <c r="E510" i="1"/>
  <c r="E1265" i="1"/>
  <c r="E1102" i="1"/>
  <c r="E1034" i="1"/>
  <c r="E1187" i="1"/>
  <c r="E1410" i="1"/>
  <c r="E1007" i="1"/>
  <c r="E193" i="1"/>
  <c r="E1004" i="1"/>
  <c r="E68" i="1"/>
  <c r="E456" i="1"/>
  <c r="E1222" i="1"/>
  <c r="E655" i="1"/>
  <c r="E149" i="1"/>
  <c r="E416" i="1"/>
  <c r="E1137" i="1"/>
  <c r="E976" i="1"/>
  <c r="E827" i="1"/>
  <c r="E13" i="1"/>
  <c r="E1402" i="1"/>
  <c r="E1198" i="1"/>
  <c r="E1120" i="1"/>
  <c r="E272" i="1"/>
  <c r="E260" i="1"/>
  <c r="E1133" i="1"/>
  <c r="E1378" i="1"/>
  <c r="E1292" i="1"/>
  <c r="E346" i="1"/>
  <c r="E698" i="1"/>
  <c r="E417" i="1"/>
  <c r="E1285" i="1"/>
  <c r="E1364" i="1"/>
  <c r="E143" i="1"/>
  <c r="E354" i="1"/>
  <c r="E855" i="1"/>
  <c r="E477" i="1"/>
  <c r="E1336" i="1"/>
  <c r="E1422" i="1"/>
  <c r="E668" i="1"/>
  <c r="E405" i="1"/>
  <c r="E1273" i="1"/>
  <c r="E170" i="1"/>
  <c r="E1101" i="1"/>
  <c r="E1144" i="1"/>
  <c r="E1308" i="1"/>
  <c r="E115" i="1"/>
  <c r="E1258" i="1"/>
  <c r="E174" i="1"/>
  <c r="E1241" i="1"/>
  <c r="E569" i="1"/>
  <c r="E142" i="1"/>
  <c r="E252" i="1"/>
  <c r="E131" i="1"/>
  <c r="E1284" i="1"/>
  <c r="E1352" i="1"/>
  <c r="E859" i="1"/>
  <c r="E39" i="1"/>
  <c r="E1328" i="1"/>
  <c r="E612" i="1"/>
  <c r="E482" i="1"/>
  <c r="E166" i="1"/>
  <c r="E119" i="1"/>
  <c r="E538" i="1"/>
  <c r="E597" i="1"/>
  <c r="E107" i="1"/>
  <c r="E1070" i="1"/>
  <c r="E760" i="1"/>
  <c r="E1043" i="1"/>
  <c r="E632" i="1"/>
  <c r="E468" i="1"/>
  <c r="E1172" i="1"/>
  <c r="E542" i="1"/>
  <c r="E933" i="1"/>
  <c r="E409" i="1"/>
  <c r="E1305" i="1"/>
  <c r="E372" i="1"/>
  <c r="E1317" i="1"/>
  <c r="E1423" i="1"/>
  <c r="E1157" i="1"/>
  <c r="E899" i="1"/>
  <c r="E1165" i="1"/>
  <c r="E1329" i="1"/>
  <c r="E386" i="1"/>
  <c r="E1416" i="1"/>
  <c r="E614" i="1"/>
  <c r="E1203" i="1"/>
  <c r="E378" i="1"/>
  <c r="E1001" i="1"/>
  <c r="E429" i="1"/>
  <c r="E813" i="1"/>
  <c r="E786" i="1"/>
  <c r="E1208" i="1"/>
  <c r="E171" i="1"/>
  <c r="E950" i="1"/>
  <c r="E34" i="1"/>
  <c r="E719" i="1"/>
  <c r="E1439" i="1"/>
  <c r="E262" i="1"/>
  <c r="E762" i="1"/>
  <c r="E1338" i="1"/>
  <c r="E657" i="1"/>
  <c r="E1232" i="1"/>
  <c r="E891" i="1"/>
  <c r="E924" i="1"/>
  <c r="E1152" i="1"/>
  <c r="E838" i="1"/>
  <c r="E127" i="1"/>
  <c r="E1045" i="1"/>
  <c r="E563" i="1"/>
  <c r="E1025" i="1"/>
  <c r="E219" i="1"/>
  <c r="E1139" i="1"/>
  <c r="E1076" i="1"/>
  <c r="E907" i="1"/>
  <c r="E1002" i="1"/>
  <c r="E1383" i="1"/>
  <c r="E33" i="1"/>
  <c r="E986" i="1"/>
  <c r="E556" i="1"/>
  <c r="E79" i="1"/>
  <c r="E497" i="1"/>
  <c r="E730" i="1"/>
  <c r="E1449" i="1"/>
  <c r="E1183" i="1"/>
  <c r="E869" i="1"/>
  <c r="E1097" i="1"/>
  <c r="E134" i="1"/>
  <c r="E190" i="1"/>
  <c r="E1347" i="1"/>
  <c r="E472" i="1"/>
  <c r="E650" i="1"/>
  <c r="E1125" i="1"/>
  <c r="E1054" i="1"/>
  <c r="E128" i="1"/>
  <c r="E77" i="1"/>
  <c r="E669" i="1"/>
  <c r="E178" i="1"/>
  <c r="E411" i="1"/>
  <c r="E1253" i="1"/>
  <c r="E40" i="1"/>
  <c r="E212" i="1"/>
  <c r="E506" i="1"/>
  <c r="E480" i="1"/>
  <c r="E1057" i="1"/>
  <c r="E745" i="1"/>
  <c r="E1444" i="1"/>
  <c r="E1390" i="1"/>
  <c r="E325" i="1"/>
  <c r="E1436" i="1"/>
  <c r="E275" i="1"/>
  <c r="E767" i="1"/>
  <c r="E1314" i="1"/>
  <c r="E541" i="1"/>
  <c r="E479" i="1"/>
  <c r="E573" i="1"/>
  <c r="E1161" i="1"/>
  <c r="E420" i="1"/>
  <c r="E232" i="1"/>
  <c r="E26" i="1"/>
  <c r="E53" i="1"/>
  <c r="E1315" i="1"/>
  <c r="E337" i="1"/>
  <c r="E1452" i="1"/>
  <c r="E1408" i="1"/>
  <c r="E1272" i="1"/>
  <c r="E989" i="1"/>
  <c r="E1237" i="1"/>
  <c r="E1150" i="1"/>
  <c r="E500" i="1"/>
  <c r="E731" i="1"/>
  <c r="E457" i="1"/>
  <c r="E114" i="1"/>
  <c r="E704" i="1"/>
  <c r="E148" i="1"/>
  <c r="E1281" i="1"/>
  <c r="E449" i="1"/>
  <c r="E309" i="1"/>
  <c r="E320" i="1"/>
  <c r="E20" i="1"/>
  <c r="E860" i="1"/>
  <c r="E1041" i="1"/>
  <c r="E105" i="1"/>
  <c r="E172" i="1"/>
  <c r="E1151" i="1"/>
  <c r="E1282" i="1"/>
  <c r="E443" i="1"/>
  <c r="E973" i="1"/>
  <c r="E97" i="1"/>
  <c r="E534" i="1"/>
  <c r="E1367" i="1"/>
  <c r="E884" i="1"/>
  <c r="E654" i="1"/>
  <c r="E532" i="1"/>
  <c r="E93" i="1"/>
  <c r="E1279" i="1"/>
  <c r="E575" i="1"/>
  <c r="E533" i="1"/>
  <c r="E711" i="1"/>
  <c r="E47" i="1"/>
  <c r="E666" i="1"/>
  <c r="E1015" i="1"/>
  <c r="E1105" i="1"/>
  <c r="E927" i="1"/>
  <c r="E1149" i="1"/>
  <c r="E1413" i="1"/>
  <c r="E94" i="1"/>
  <c r="E270" i="1"/>
  <c r="E312" i="1"/>
  <c r="E1017" i="1"/>
  <c r="E206" i="1"/>
  <c r="E613" i="1"/>
  <c r="E90" i="1"/>
  <c r="E804" i="1"/>
  <c r="E546" i="1"/>
  <c r="E175" i="1"/>
  <c r="E794" i="1"/>
  <c r="E998" i="1"/>
  <c r="E46" i="1"/>
  <c r="E347" i="1"/>
  <c r="E15" i="1"/>
  <c r="E554" i="1"/>
  <c r="E1086" i="1"/>
  <c r="E562" i="1"/>
  <c r="E16" i="1"/>
  <c r="E163" i="1"/>
  <c r="E581" i="1"/>
  <c r="E467" i="1"/>
  <c r="E750" i="1"/>
  <c r="E949" i="1"/>
  <c r="E1114" i="1"/>
  <c r="E1318" i="1"/>
  <c r="E58" i="1"/>
  <c r="E821" i="1"/>
  <c r="E297" i="1"/>
  <c r="E789" i="1"/>
  <c r="E844" i="1"/>
  <c r="E1158" i="1"/>
  <c r="E1259" i="1"/>
  <c r="E485" i="1"/>
  <c r="E1109" i="1"/>
  <c r="E692" i="1"/>
  <c r="E1064" i="1"/>
  <c r="E864" i="1"/>
  <c r="E909" i="1"/>
  <c r="E872" i="1"/>
  <c r="E1080" i="1"/>
  <c r="E273" i="1"/>
  <c r="E894" i="1"/>
  <c r="E555" i="1"/>
  <c r="E74" i="1"/>
  <c r="E331" i="1"/>
  <c r="E1012" i="1"/>
  <c r="E684" i="1"/>
  <c r="E649" i="1"/>
  <c r="E340" i="1"/>
  <c r="E520" i="1"/>
  <c r="E1287" i="1"/>
  <c r="E978" i="1"/>
  <c r="E248" i="1"/>
  <c r="E960" i="1"/>
  <c r="E677" i="1"/>
  <c r="E376" i="1"/>
  <c r="E1117" i="1"/>
  <c r="E1432" i="1"/>
  <c r="E918" i="1"/>
  <c r="E102" i="1"/>
  <c r="E1288" i="1"/>
  <c r="E1311" i="1"/>
  <c r="E1037" i="1"/>
  <c r="E951" i="1"/>
  <c r="E9" i="1"/>
  <c r="E1398" i="1"/>
  <c r="E233" i="1"/>
  <c r="E1140" i="1"/>
  <c r="E1354" i="1"/>
  <c r="E540" i="1"/>
  <c r="E574" i="1"/>
  <c r="E1072" i="1"/>
  <c r="E1246" i="1"/>
  <c r="E62" i="1"/>
  <c r="E404" i="1"/>
  <c r="E772" i="1"/>
  <c r="E52" i="1"/>
  <c r="E208" i="1"/>
  <c r="E806" i="1"/>
  <c r="E1039" i="1"/>
  <c r="E349" i="1"/>
  <c r="E1358" i="1"/>
  <c r="E548" i="1"/>
  <c r="E204" i="1"/>
  <c r="E513" i="1"/>
  <c r="E521" i="1"/>
  <c r="E1234" i="1"/>
  <c r="E990" i="1"/>
  <c r="E1441" i="1"/>
  <c r="E694" i="1"/>
  <c r="E583" i="1"/>
  <c r="E660" i="1"/>
  <c r="E60" i="1"/>
  <c r="E1385" i="1"/>
  <c r="E996" i="1"/>
  <c r="E126" i="1"/>
  <c r="E557" i="1"/>
  <c r="E636" i="1"/>
  <c r="E161" i="1"/>
  <c r="E681" i="1"/>
  <c r="E988" i="1"/>
  <c r="E17" i="1"/>
  <c r="E326" i="1"/>
  <c r="E28" i="1"/>
  <c r="E550" i="1"/>
  <c r="E369" i="1"/>
  <c r="E969" i="1"/>
  <c r="E1177" i="1"/>
  <c r="E740" i="1"/>
  <c r="E342" i="1"/>
  <c r="E55" i="1"/>
  <c r="E559" i="1"/>
  <c r="E807" i="1"/>
  <c r="E1068" i="1"/>
  <c r="E1271" i="1"/>
  <c r="E715" i="1"/>
  <c r="E473" i="1"/>
  <c r="E1228" i="1"/>
  <c r="E584" i="1"/>
  <c r="E809" i="1"/>
  <c r="E919" i="1"/>
  <c r="E1240" i="1"/>
  <c r="E896" i="1"/>
  <c r="E551" i="1"/>
  <c r="E954" i="1"/>
  <c r="E1148" i="1"/>
  <c r="E947" i="1"/>
  <c r="E293" i="1"/>
  <c r="E371" i="1"/>
  <c r="E661" i="1"/>
  <c r="E184" i="1"/>
  <c r="E164" i="1"/>
  <c r="E758" i="1"/>
  <c r="E141" i="1"/>
  <c r="E1369" i="1"/>
  <c r="E481" i="1"/>
  <c r="E227" i="1"/>
  <c r="E536" i="1"/>
  <c r="E622" i="1"/>
  <c r="E594" i="1"/>
  <c r="E1229" i="1"/>
  <c r="E752" i="1"/>
  <c r="E928" i="1"/>
  <c r="E446" i="1"/>
  <c r="E357" i="1"/>
  <c r="E1063" i="1"/>
  <c r="E843" i="1"/>
  <c r="E447" i="1"/>
  <c r="E1018" i="1"/>
  <c r="E1368" i="1"/>
  <c r="E708" i="1"/>
  <c r="E314" i="1"/>
  <c r="E311" i="1"/>
  <c r="E444" i="1"/>
  <c r="E1456" i="1"/>
  <c r="E1194" i="1"/>
  <c r="E75" i="1"/>
  <c r="E59" i="1"/>
  <c r="E1082" i="1"/>
  <c r="E263" i="1"/>
  <c r="E1339" i="1"/>
  <c r="E306" i="1"/>
  <c r="E1186" i="1"/>
  <c r="E36" i="1"/>
  <c r="E1320" i="1"/>
  <c r="E1175" i="1"/>
  <c r="E687" i="1"/>
  <c r="E877" i="1"/>
  <c r="E1427" i="1"/>
  <c r="E1067" i="1"/>
  <c r="E560" i="1"/>
  <c r="E774" i="1"/>
  <c r="E1255" i="1"/>
  <c r="E395" i="1"/>
  <c r="E577" i="1"/>
  <c r="E135" i="1"/>
  <c r="E791" i="1"/>
  <c r="E402" i="1"/>
  <c r="E267" i="1"/>
  <c r="E48" i="1"/>
  <c r="E138" i="1"/>
  <c r="E1016" i="1"/>
  <c r="E92" i="1"/>
  <c r="E1455" i="1"/>
  <c r="E751" i="1"/>
  <c r="E1104" i="1"/>
  <c r="E182" i="1"/>
  <c r="E401" i="1"/>
  <c r="E1231" i="1"/>
  <c r="E691" i="1"/>
  <c r="E167" i="1"/>
  <c r="E1270" i="1"/>
  <c r="E57" i="1"/>
  <c r="E511" i="1"/>
  <c r="E1250" i="1"/>
  <c r="E1264" i="1"/>
  <c r="E261" i="1"/>
  <c r="E879" i="1"/>
  <c r="E327" i="1"/>
  <c r="E14" i="1"/>
  <c r="E461" i="1"/>
  <c r="E70" i="1"/>
  <c r="E1353" i="1"/>
  <c r="E1095" i="1"/>
  <c r="E76" i="1"/>
  <c r="E875" i="1"/>
  <c r="E625" i="1"/>
  <c r="E211" i="1"/>
  <c r="E1036" i="1"/>
  <c r="E308" i="1"/>
  <c r="E890" i="1"/>
  <c r="E442" i="1"/>
  <c r="E937" i="1"/>
  <c r="E652" i="1"/>
  <c r="E375" i="1"/>
  <c r="E915" i="1"/>
  <c r="E230" i="1"/>
  <c r="E757" i="1"/>
  <c r="E81" i="1"/>
  <c r="E22" i="1"/>
  <c r="E305" i="1"/>
  <c r="E317" i="1"/>
  <c r="E832" i="1"/>
  <c r="E599" i="1"/>
  <c r="E1010" i="1"/>
  <c r="E282" i="1"/>
  <c r="E1244" i="1"/>
  <c r="E1330" i="1"/>
  <c r="E1044" i="1"/>
  <c r="E27" i="1"/>
  <c r="E685" i="1"/>
  <c r="E1362" i="1"/>
  <c r="E324" i="1"/>
  <c r="E967" i="1"/>
  <c r="E140" i="1"/>
  <c r="E617" i="1"/>
  <c r="E1278" i="1"/>
  <c r="E120" i="1"/>
  <c r="E486" i="1"/>
  <c r="E427" i="1"/>
  <c r="E67" i="1"/>
  <c r="E1123" i="1"/>
  <c r="E364" i="1"/>
  <c r="E1346" i="1"/>
  <c r="E686" i="1"/>
  <c r="E1219" i="1"/>
  <c r="E1245" i="1"/>
  <c r="E873" i="1"/>
  <c r="E580" i="1"/>
  <c r="E274" i="1"/>
  <c r="E1307" i="1"/>
  <c r="E564" i="1"/>
  <c r="E1277" i="1"/>
  <c r="E1233" i="1"/>
  <c r="E169" i="1"/>
  <c r="E362" i="1"/>
  <c r="E290" i="1"/>
  <c r="E1011" i="1"/>
  <c r="E662" i="1"/>
  <c r="E549" i="1"/>
  <c r="E781" i="1"/>
  <c r="E1089" i="1"/>
  <c r="E240" i="1"/>
  <c r="E384" i="1"/>
  <c r="E42" i="1"/>
  <c r="E670" i="1"/>
  <c r="E1218" i="1"/>
  <c r="E222" i="1"/>
  <c r="E1065" i="1"/>
  <c r="E83" i="1"/>
  <c r="E310" i="1"/>
  <c r="E1356" i="1"/>
  <c r="E377" i="1"/>
  <c r="E1393" i="1"/>
  <c r="E1075" i="1"/>
  <c r="E816" i="1"/>
  <c r="E737" i="1"/>
  <c r="E522" i="1"/>
  <c r="E205" i="1"/>
  <c r="E689" i="1"/>
  <c r="E1298" i="1"/>
  <c r="E318" i="1"/>
  <c r="E106" i="1"/>
  <c r="E766" i="1"/>
  <c r="E876" i="1"/>
  <c r="E86" i="1"/>
  <c r="E997" i="1"/>
  <c r="E428" i="1"/>
  <c r="E970" i="1"/>
  <c r="E782" i="1"/>
  <c r="E1392" i="1"/>
  <c r="E173" i="1"/>
  <c r="E192" i="1"/>
  <c r="E868" i="1"/>
  <c r="E422" i="1"/>
  <c r="E696" i="1"/>
  <c r="E438" i="1"/>
  <c r="E680" i="1"/>
  <c r="E911" i="1"/>
  <c r="E1110" i="1"/>
  <c r="E1322" i="1"/>
  <c r="E235" i="1"/>
  <c r="E228" i="1"/>
  <c r="E487" i="1"/>
  <c r="E1083" i="1"/>
  <c r="E465" i="1"/>
  <c r="E1127" i="1"/>
  <c r="E810" i="1"/>
  <c r="E224" i="1"/>
  <c r="E406" i="1"/>
  <c r="E637" i="1"/>
  <c r="E1178" i="1"/>
  <c r="E223" i="1"/>
  <c r="E1324" i="1"/>
  <c r="E621" i="1"/>
  <c r="E796" i="1"/>
  <c r="E596" i="1"/>
  <c r="E1195" i="1"/>
  <c r="E578" i="1"/>
  <c r="E181" i="1"/>
  <c r="E315" i="1"/>
  <c r="E1325" i="1"/>
  <c r="E841" i="1"/>
  <c r="E1459" i="1"/>
  <c r="E1326" i="1"/>
  <c r="E623" i="1"/>
  <c r="E579" i="1"/>
  <c r="E769" i="1"/>
  <c r="E705" i="1"/>
  <c r="E1426" i="1"/>
  <c r="E503" i="1"/>
  <c r="E237" i="1"/>
  <c r="E339" i="1"/>
  <c r="E101" i="1"/>
  <c r="E1344" i="1"/>
  <c r="E501" i="1"/>
  <c r="E38" i="1"/>
  <c r="E1430" i="1"/>
  <c r="E316" i="1"/>
  <c r="E993" i="1"/>
  <c r="E1302" i="1"/>
  <c r="E512" i="1"/>
  <c r="E154" i="1"/>
  <c r="E1348" i="1"/>
  <c r="E1066" i="1"/>
  <c r="E934" i="1"/>
  <c r="E1181" i="1"/>
  <c r="E1388" i="1"/>
  <c r="E213" i="1"/>
  <c r="E700" i="1"/>
  <c r="E1361" i="1"/>
  <c r="E30" i="1"/>
  <c r="E1122" i="1"/>
  <c r="E1404" i="1"/>
  <c r="E552" i="1"/>
  <c r="E820" i="1"/>
  <c r="E332" i="1"/>
  <c r="E849" i="1"/>
  <c r="E1160" i="1"/>
  <c r="E598" i="1"/>
  <c r="E582" i="1"/>
  <c r="E558" i="1"/>
  <c r="E256" i="1"/>
  <c r="E900" i="1"/>
  <c r="E1174" i="1"/>
  <c r="E916" i="1"/>
  <c r="E744" i="1"/>
  <c r="E763" i="1"/>
  <c r="E642" i="1"/>
  <c r="E607" i="1"/>
  <c r="E831" i="1"/>
  <c r="E728" i="1"/>
  <c r="E1375" i="1"/>
  <c r="E1260" i="1"/>
  <c r="E278" i="1"/>
  <c r="E1268" i="1"/>
  <c r="E1389" i="1"/>
  <c r="E1029" i="1"/>
  <c r="E430" i="1"/>
  <c r="E231" i="1"/>
  <c r="E32" i="1"/>
  <c r="E952" i="1"/>
  <c r="E1417" i="1"/>
  <c r="E881" i="1"/>
  <c r="E572" i="1"/>
  <c r="E1210" i="1"/>
  <c r="E1135" i="1"/>
  <c r="E944" i="1"/>
  <c r="E478" i="1"/>
  <c r="E658" i="1"/>
  <c r="E1261" i="1"/>
  <c r="E1341" i="1"/>
  <c r="E721" i="1"/>
  <c r="E936" i="1"/>
  <c r="E155" i="1"/>
  <c r="E939" i="1"/>
  <c r="E987" i="1"/>
  <c r="E611" i="1"/>
  <c r="E111" i="1"/>
  <c r="E1119" i="1"/>
  <c r="E157" i="1"/>
  <c r="E498" i="1"/>
  <c r="E514" i="1"/>
  <c r="E638" i="1"/>
  <c r="E1176" i="1"/>
  <c r="E882" i="1"/>
  <c r="E1443" i="1"/>
  <c r="E788" i="1"/>
  <c r="E207" i="1"/>
  <c r="E565" i="1"/>
  <c r="E87" i="1"/>
  <c r="E1212" i="1"/>
  <c r="E1419" i="1"/>
  <c r="E1411" i="1"/>
  <c r="E345" i="1"/>
  <c r="E1048" i="1"/>
  <c r="E946" i="1"/>
  <c r="E1220" i="1"/>
  <c r="E285" i="1"/>
  <c r="E903" i="1"/>
  <c r="E1134" i="1"/>
  <c r="E825" i="1"/>
  <c r="E1024" i="1"/>
  <c r="E78" i="1"/>
  <c r="E1169" i="1"/>
  <c r="E1457" i="1"/>
  <c r="E517" i="1"/>
  <c r="E567" i="1"/>
  <c r="E156" i="1"/>
  <c r="E359" i="1"/>
  <c r="E759" i="1"/>
  <c r="E352" i="1"/>
  <c r="E748" i="1"/>
  <c r="E524" i="1"/>
  <c r="E1107" i="1"/>
  <c r="E1415" i="1"/>
  <c r="E183" i="1"/>
  <c r="E667" i="1"/>
  <c r="E445" i="1"/>
  <c r="E930" i="1"/>
  <c r="E753" i="1"/>
  <c r="E842" i="1"/>
  <c r="E576" i="1"/>
  <c r="E971" i="1"/>
  <c r="E225" i="1"/>
  <c r="E489" i="1"/>
  <c r="E1236" i="1"/>
  <c r="E484" i="1"/>
  <c r="E218" i="1"/>
  <c r="E1035" i="1"/>
  <c r="E777" i="1"/>
  <c r="E785" i="1"/>
  <c r="E1407" i="1"/>
  <c r="E229" i="1"/>
  <c r="E683" i="1"/>
  <c r="E1189" i="1"/>
  <c r="E828" i="1"/>
  <c r="E984" i="1"/>
  <c r="E726" i="1"/>
  <c r="E98" i="1"/>
  <c r="E870" i="1"/>
  <c r="E56" i="1"/>
  <c r="E257" i="1"/>
  <c r="E1319" i="1"/>
  <c r="E281" i="1"/>
  <c r="E1055" i="1"/>
  <c r="E1074" i="1"/>
  <c r="E1448" i="1"/>
  <c r="E1166" i="1"/>
  <c r="E1431" i="1"/>
  <c r="E1028" i="1"/>
  <c r="E1275" i="1"/>
  <c r="E1009" i="1"/>
  <c r="E61" i="1"/>
  <c r="E703" i="1"/>
  <c r="E1447" i="1"/>
  <c r="E641" i="1"/>
  <c r="E418" i="1"/>
  <c r="E742" i="1"/>
  <c r="E977" i="1"/>
  <c r="E132" i="1"/>
  <c r="E1424" i="1"/>
  <c r="E383" i="1"/>
  <c r="E980" i="1"/>
  <c r="E1337" i="1"/>
  <c r="E923" i="1"/>
  <c r="E701" i="1"/>
  <c r="E254" i="1"/>
  <c r="E144" i="1"/>
  <c r="E31" i="1"/>
  <c r="E66" i="1"/>
  <c r="E1115" i="1"/>
  <c r="E1073" i="1"/>
  <c r="E426" i="1"/>
  <c r="E1418" i="1"/>
  <c r="E1252" i="1"/>
  <c r="E1425" i="1"/>
  <c r="E283" i="1"/>
  <c r="E626" i="1"/>
  <c r="E146" i="1"/>
  <c r="E276" i="1"/>
  <c r="E1124" i="1"/>
  <c r="E775" i="1"/>
  <c r="E85" i="1"/>
  <c r="E525" i="1"/>
  <c r="E35" i="1"/>
  <c r="E350" i="1"/>
  <c r="E462" i="1"/>
  <c r="E994" i="1"/>
  <c r="E291" i="1"/>
  <c r="E601" i="1"/>
  <c r="E1167" i="1"/>
  <c r="E901" i="1"/>
  <c r="E651" i="1"/>
  <c r="E415" i="1"/>
  <c r="E643" i="1"/>
  <c r="E867" i="1"/>
  <c r="E1202" i="1"/>
  <c r="E858" i="1"/>
  <c r="E568" i="1"/>
  <c r="E1334" i="1"/>
  <c r="E764" i="1"/>
  <c r="E853" i="1"/>
  <c r="E1435" i="1"/>
  <c r="E1420" i="1"/>
  <c r="E874" i="1"/>
  <c r="E370" i="1"/>
  <c r="E1141" i="1"/>
  <c r="E635" i="1"/>
  <c r="E1126" i="1"/>
  <c r="E1056" i="1"/>
  <c r="E471" i="1"/>
  <c r="E600" i="1"/>
  <c r="E587" i="1"/>
  <c r="E1306" i="1"/>
  <c r="E1142" i="1"/>
  <c r="E1333" i="1"/>
  <c r="E242" i="1"/>
  <c r="E1400" i="1"/>
  <c r="E716" i="1"/>
  <c r="E508" i="1"/>
  <c r="E243" i="1"/>
  <c r="E981" i="1"/>
  <c r="E697" i="1"/>
  <c r="E603" i="1"/>
  <c r="E629" i="1"/>
  <c r="E672" i="1"/>
  <c r="E387" i="1"/>
  <c r="E645" i="1"/>
  <c r="E379" i="1"/>
  <c r="E466" i="1"/>
  <c r="E1013" i="1"/>
  <c r="E363" i="1"/>
  <c r="E1059" i="1"/>
  <c r="E709" i="1"/>
  <c r="E344" i="1"/>
  <c r="E1185" i="1"/>
  <c r="E414" i="1"/>
  <c r="E266" i="1"/>
  <c r="E286" i="1"/>
  <c r="E493" i="1"/>
  <c r="E883" i="1"/>
  <c r="E1283" i="1"/>
  <c r="E1371" i="1"/>
  <c r="E1191" i="1"/>
  <c r="E139" i="1"/>
  <c r="E91" i="1"/>
  <c r="E1323" i="1"/>
  <c r="E929" i="1"/>
  <c r="E1238" i="1"/>
  <c r="E531" i="1"/>
  <c r="E1414" i="1"/>
  <c r="E974" i="1"/>
  <c r="E1061" i="1"/>
  <c r="E887" i="1"/>
  <c r="E137" i="1"/>
  <c r="E595" i="1"/>
  <c r="E323" i="1"/>
  <c r="E125" i="1"/>
  <c r="E425" i="1"/>
  <c r="E906" i="1"/>
  <c r="E186" i="1"/>
  <c r="E460" i="1"/>
  <c r="E1008" i="1"/>
  <c r="E829" i="1"/>
  <c r="E360" i="1"/>
  <c r="E856" i="1"/>
  <c r="E606" i="1"/>
  <c r="E771" i="1"/>
  <c r="E822" i="1"/>
  <c r="E1098" i="1"/>
  <c r="E452" i="1"/>
  <c r="E89" i="1"/>
  <c r="E695" i="1"/>
  <c r="E676" i="1"/>
  <c r="E1224" i="1"/>
  <c r="E547" i="1"/>
  <c r="E289" i="1"/>
  <c r="E368" i="1"/>
  <c r="E73" i="1"/>
  <c r="E727" i="1"/>
  <c r="E1396" i="1"/>
  <c r="E246" i="1"/>
  <c r="E714" i="1"/>
  <c r="E656" i="1"/>
  <c r="E1294" i="1"/>
  <c r="E504" i="1"/>
  <c r="E523" i="1"/>
  <c r="E590" i="1"/>
  <c r="E1138" i="1"/>
  <c r="E1345" i="1"/>
  <c r="E1108" i="1"/>
  <c r="E391" i="1"/>
  <c r="E848" i="1"/>
  <c r="E571" i="1"/>
  <c r="E1209" i="1"/>
  <c r="E1276" i="1"/>
  <c r="E196" i="1"/>
  <c r="E943" i="1"/>
  <c r="E935" i="1"/>
  <c r="E247" i="1"/>
  <c r="E1295" i="1"/>
  <c r="E857" i="1"/>
  <c r="E319" i="1"/>
  <c r="E1297" i="1"/>
  <c r="E197" i="1"/>
  <c r="E1340" i="1"/>
  <c r="E188" i="1"/>
  <c r="E1303" i="1"/>
  <c r="E470" i="1"/>
  <c r="E1433" i="1"/>
  <c r="E1081" i="1"/>
  <c r="E334" i="1"/>
  <c r="E917" i="1"/>
  <c r="E1296" i="1"/>
  <c r="E448" i="1"/>
  <c r="E1116" i="1"/>
  <c r="E1248" i="1"/>
  <c r="E122" i="1"/>
  <c r="E893" i="1"/>
  <c r="E678" i="1"/>
  <c r="E1299" i="1"/>
  <c r="E110" i="1"/>
  <c r="E1211" i="1"/>
  <c r="E509" i="1"/>
  <c r="E866" i="1"/>
  <c r="E780" i="1"/>
  <c r="E1091" i="1"/>
  <c r="E1153" i="1"/>
  <c r="E826" i="1"/>
  <c r="E436" i="1"/>
  <c r="E616" i="1"/>
  <c r="E1221" i="1"/>
  <c r="E439" i="1"/>
  <c r="E1005" i="1"/>
  <c r="E593" i="1"/>
  <c r="E1342" i="1"/>
  <c r="E380" i="1"/>
  <c r="E852" i="1"/>
  <c r="E790" i="1"/>
  <c r="E396" i="1"/>
  <c r="E1006" i="1"/>
  <c r="E747" i="1"/>
  <c r="E191" i="1"/>
  <c r="E1193" i="1"/>
  <c r="E963" i="1"/>
  <c r="E975" i="1"/>
  <c r="E1204" i="1"/>
  <c r="E895" i="1"/>
  <c r="E739" i="1"/>
  <c r="E215" i="1"/>
  <c r="E121" i="1"/>
  <c r="E688" i="1"/>
  <c r="E544" i="1"/>
  <c r="E250" i="1"/>
  <c r="E861" i="1"/>
  <c r="E1099" i="1"/>
  <c r="E258" i="1"/>
  <c r="E1458" i="1"/>
  <c r="E113" i="1"/>
  <c r="E277" i="1"/>
  <c r="E1235" i="1"/>
  <c r="E1103" i="1"/>
  <c r="E535" i="1"/>
  <c r="E754" i="1"/>
  <c r="E179" i="1"/>
  <c r="E1239" i="1"/>
  <c r="E51" i="1"/>
  <c r="E972" i="1"/>
  <c r="E1062" i="1"/>
  <c r="E180" i="1"/>
  <c r="E799" i="1"/>
  <c r="E491" i="1"/>
  <c r="E1192" i="1"/>
  <c r="E1179" i="1"/>
  <c r="E797" i="1"/>
  <c r="E490" i="1"/>
  <c r="E885" i="1"/>
  <c r="E50" i="1"/>
  <c r="E1412" i="1"/>
  <c r="E619" i="1"/>
  <c r="E251" i="1"/>
  <c r="E96" i="1"/>
  <c r="E836" i="1"/>
  <c r="E1377" i="1"/>
  <c r="E382" i="1"/>
  <c r="E100" i="1"/>
  <c r="E116" i="1"/>
  <c r="E1079" i="1"/>
  <c r="E109" i="1"/>
  <c r="E778" i="1"/>
  <c r="E84" i="1"/>
  <c r="E241" i="1"/>
  <c r="E1111" i="1"/>
  <c r="E1188" i="1"/>
  <c r="E932" i="1"/>
  <c r="E1267" i="1"/>
  <c r="E1131" i="1"/>
  <c r="E421" i="1"/>
  <c r="E398" i="1"/>
  <c r="E1254" i="1"/>
  <c r="E633" i="1"/>
  <c r="E195" i="1"/>
  <c r="E880" i="1"/>
  <c r="E539" i="1"/>
  <c r="E496" i="1"/>
  <c r="E1310" i="1"/>
  <c r="E1251" i="1"/>
  <c r="E1216" i="1"/>
  <c r="E367" i="1"/>
  <c r="E851" i="1"/>
  <c r="E453" i="1"/>
  <c r="E104" i="1"/>
  <c r="E348" i="1"/>
  <c r="E1146" i="1"/>
  <c r="E528" i="1"/>
  <c r="E1053" i="1"/>
  <c r="E634" i="1"/>
  <c r="E1332" i="1"/>
  <c r="E238" i="1"/>
  <c r="E671" i="1"/>
  <c r="E1182" i="1"/>
  <c r="E177" i="1"/>
  <c r="E865" i="1"/>
  <c r="E566" i="1"/>
  <c r="E187" i="1"/>
  <c r="E220" i="1"/>
  <c r="E1088" i="1"/>
  <c r="E168" i="1"/>
  <c r="E118" i="1"/>
  <c r="E800" i="1"/>
  <c r="E787" i="1"/>
  <c r="E1096" i="1"/>
  <c r="E1022" i="1"/>
  <c r="E24" i="1"/>
  <c r="E307" i="1"/>
  <c r="E505" i="1"/>
  <c r="E1269" i="1"/>
  <c r="E961" i="1"/>
  <c r="E1399" i="1"/>
  <c r="E823" i="1"/>
  <c r="E492" i="1"/>
  <c r="E341" i="1"/>
  <c r="E1003" i="1"/>
  <c r="E1304" i="1"/>
  <c r="E773" i="1"/>
  <c r="E1205" i="1"/>
  <c r="E1023" i="1"/>
  <c r="E630" i="1"/>
  <c r="E1038" i="1"/>
  <c r="E393" i="1"/>
  <c r="E335" i="1"/>
  <c r="E1046" i="1"/>
  <c r="E299" i="1"/>
  <c r="E608" i="1"/>
  <c r="E738" i="1"/>
  <c r="E1349" i="1"/>
  <c r="E1247" i="1"/>
  <c r="E627" i="1"/>
  <c r="E702" i="1"/>
  <c r="E1170" i="1"/>
  <c r="E361" i="1"/>
  <c r="E455" i="1"/>
  <c r="E713" i="1"/>
  <c r="E1092" i="1"/>
  <c r="E1321" i="1"/>
  <c r="E1263" i="1"/>
  <c r="E982" i="1"/>
  <c r="E1014" i="1"/>
  <c r="E328" i="1"/>
  <c r="E400" i="1"/>
  <c r="E1118" i="1"/>
  <c r="E63" i="1"/>
  <c r="E817" i="1"/>
  <c r="E301" i="1"/>
  <c r="E801" i="1"/>
  <c r="E938" i="1"/>
  <c r="E1040" i="1"/>
  <c r="E199" i="1"/>
  <c r="E840" i="1"/>
  <c r="E663" i="1"/>
  <c r="E95" i="1"/>
  <c r="E1084" i="1"/>
  <c r="E388" i="1"/>
  <c r="E399" i="1"/>
  <c r="E356" i="1"/>
  <c r="E49" i="1"/>
  <c r="E488" i="1"/>
  <c r="E1370" i="1"/>
  <c r="E1106" i="1"/>
  <c r="E1280" i="1"/>
  <c r="E839" i="1"/>
  <c r="E798" i="1"/>
  <c r="E271" i="1"/>
  <c r="E136" i="1"/>
</calcChain>
</file>

<file path=xl/sharedStrings.xml><?xml version="1.0" encoding="utf-8"?>
<sst xmlns="http://schemas.openxmlformats.org/spreadsheetml/2006/main" count="6677" uniqueCount="189">
  <si>
    <t>Gas</t>
  </si>
  <si>
    <t>Rail</t>
  </si>
  <si>
    <t>Road</t>
  </si>
  <si>
    <t>Country</t>
  </si>
  <si>
    <t>year</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</si>
  <si>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</si>
  <si>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</si>
  <si>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</si>
  <si>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</si>
  <si>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</si>
  <si>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</si>
  <si>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</si>
  <si>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</si>
  <si>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</si>
  <si>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</si>
  <si>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</si>
  <si>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</si>
  <si>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</si>
  <si>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</si>
  <si>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</si>
  <si>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</si>
  <si>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</si>
  <si>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</si>
  <si>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</si>
  <si>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</si>
  <si>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</si>
  <si>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</si>
  <si>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</si>
  <si>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</si>
  <si>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</si>
  <si>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</si>
  <si>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</si>
  <si>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</si>
  <si>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</si>
  <si>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</si>
  <si>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</si>
  <si>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</si>
  <si>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</si>
  <si>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Electricity</t>
  </si>
  <si>
    <t>Australia</t>
  </si>
  <si>
    <t>Austria</t>
  </si>
  <si>
    <t>Belgium</t>
  </si>
  <si>
    <t>Canada</t>
  </si>
  <si>
    <t>Chile</t>
  </si>
  <si>
    <t>Denmark</t>
  </si>
  <si>
    <t>Estonia</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</si>
  <si>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</si>
  <si>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</si>
  <si>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</si>
  <si>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</si>
  <si>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</si>
  <si>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</si>
  <si>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</si>
  <si>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</si>
  <si>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</si>
  <si>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</si>
  <si>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</si>
  <si>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</si>
  <si>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</si>
  <si>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</si>
  <si>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</si>
  <si>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</si>
  <si>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</si>
  <si>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</si>
  <si>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</si>
  <si>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</si>
  <si>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</si>
  <si>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</si>
  <si>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</si>
  <si>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Regulation in network sectors (energy, transport and communications)</t>
  </si>
  <si>
    <t>Elec_n</t>
  </si>
  <si>
    <t>Gas_n</t>
  </si>
  <si>
    <t>Ecomm_n</t>
  </si>
  <si>
    <t>Rail_n</t>
  </si>
  <si>
    <t>Air_n</t>
  </si>
  <si>
    <t>Road_n</t>
  </si>
  <si>
    <t>Air</t>
  </si>
  <si>
    <t>LVA</t>
  </si>
  <si>
    <t>Latvia</t>
  </si>
  <si>
    <t>LTU</t>
  </si>
  <si>
    <t>Lithuania</t>
  </si>
  <si>
    <t>Elec</t>
  </si>
  <si>
    <t>Ecomm_fix</t>
  </si>
  <si>
    <t>Ecomm_mob</t>
  </si>
  <si>
    <t>Water</t>
  </si>
  <si>
    <t>Ecomm</t>
  </si>
  <si>
    <t>Energy</t>
  </si>
  <si>
    <t>Transport</t>
  </si>
  <si>
    <t>by Rail</t>
  </si>
  <si>
    <t>by Air</t>
  </si>
  <si>
    <t>by Water</t>
  </si>
  <si>
    <t>Fixed Ecomm.</t>
  </si>
  <si>
    <t>Mobile Ecomm.</t>
  </si>
  <si>
    <t>All</t>
  </si>
  <si>
    <t>1. Average over eight sectors (electricity, gas, rail, air, road, water transport, fixed and mobile telephony).</t>
  </si>
  <si>
    <t>2. Average over 2 sectors: electricity and natural gas</t>
  </si>
  <si>
    <r>
      <t>Total network sectors</t>
    </r>
    <r>
      <rPr>
        <b/>
        <vertAlign val="superscript"/>
        <sz val="10"/>
        <rFont val="Arial"/>
        <family val="2"/>
      </rPr>
      <t>1</t>
    </r>
  </si>
  <si>
    <t>3. Average over 2 sectors: fixed and mobile ecommunications</t>
  </si>
  <si>
    <r>
      <t>Israel</t>
    </r>
    <r>
      <rPr>
        <vertAlign val="superscript"/>
        <sz val="10"/>
        <color theme="1"/>
        <rFont val="Arial"/>
        <family val="2"/>
      </rPr>
      <t>5</t>
    </r>
  </si>
  <si>
    <t>1. Average over six sectors (electricity, gas, rail, air, road transport, E-communications).</t>
  </si>
  <si>
    <t>5.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</si>
  <si>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2018 PMR database.</t>
  </si>
  <si>
    <t>4. 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</si>
  <si>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Freight by Road</t>
  </si>
  <si>
    <t>Please before using the data herein presented read the note</t>
  </si>
  <si>
    <t>PRODUCT MARKET REGULATION NETWORK SECTORS INDICATORS - Methodology for calculating the 1975-2018 TIME SERIES</t>
  </si>
  <si>
    <t>3. Average over 3 sectors: rail, air and road transport.</t>
  </si>
  <si>
    <t>Elec_o</t>
  </si>
  <si>
    <t>Gas_o</t>
  </si>
  <si>
    <t>Ecomm_o</t>
  </si>
  <si>
    <t>Rail_o</t>
  </si>
  <si>
    <t>Air_o</t>
  </si>
  <si>
    <t>Road_o</t>
  </si>
  <si>
    <t>4. Average over 4 sectors: air, rail, freight and passenger by road and water.</t>
  </si>
  <si>
    <t>.</t>
  </si>
  <si>
    <t>This note explains how the series have been constructued and how they can be used</t>
  </si>
  <si>
    <t>Notes</t>
  </si>
  <si>
    <t>Natural Gas</t>
  </si>
  <si>
    <r>
      <t>Total Network Sectors</t>
    </r>
    <r>
      <rPr>
        <b/>
        <vertAlign val="superscript"/>
        <sz val="10"/>
        <rFont val="Arial"/>
        <family val="2"/>
      </rPr>
      <t>1</t>
    </r>
  </si>
  <si>
    <t>2. Total Energy is the average over 2 sectors: electricity and natural gas</t>
  </si>
  <si>
    <r>
      <t>Total Energy</t>
    </r>
    <r>
      <rPr>
        <b/>
        <vertAlign val="superscript"/>
        <sz val="11"/>
        <rFont val="Arial"/>
        <family val="2"/>
      </rPr>
      <t>2</t>
    </r>
  </si>
  <si>
    <t>4. Total Transport is the average over 3 sectors: rail, air and freight by road</t>
  </si>
  <si>
    <r>
      <t>Total Transport</t>
    </r>
    <r>
      <rPr>
        <b/>
        <vertAlign val="superscript"/>
        <sz val="10"/>
        <rFont val="Arial"/>
        <family val="2"/>
      </rPr>
      <t>4</t>
    </r>
  </si>
  <si>
    <t>Year</t>
  </si>
  <si>
    <t>Source: OECD PMR database (all years)</t>
  </si>
  <si>
    <t>Ecommunications</t>
  </si>
  <si>
    <r>
      <t>Ecommunications</t>
    </r>
    <r>
      <rPr>
        <b/>
        <vertAlign val="superscript"/>
        <sz val="10"/>
        <color theme="0"/>
        <rFont val="Arial"/>
        <family val="2"/>
      </rPr>
      <t>3</t>
    </r>
  </si>
  <si>
    <t xml:space="preserve"> by Road</t>
  </si>
  <si>
    <r>
      <t>Total Ecomm</t>
    </r>
    <r>
      <rPr>
        <b/>
        <vertAlign val="superscript"/>
        <sz val="10"/>
        <rFont val="Arial"/>
        <family val="2"/>
      </rPr>
      <t>3</t>
    </r>
  </si>
  <si>
    <t>1. Total Network Sectors is the average over 8 sectors: electricity, natural gas, fixed ecomm., mobile ecomm., rail, air, road and water.</t>
  </si>
  <si>
    <t>4. Total Transport is the average over 4 sectors: rail, air, road, and water.</t>
  </si>
  <si>
    <t>1. Total Network Sectors is the average over 6 sector: electricity, natural gas, rail, air, road transport, and ecommunications.</t>
  </si>
  <si>
    <t>3  Total Ecommunications is the average over 2 sectors: fixed ecommunications and mobile ecommunications.</t>
  </si>
  <si>
    <t>3   Ecommunications from 2013 is the average over 2 sectors: fixed ecommunications and mobile ecommunications.</t>
  </si>
  <si>
    <t>Source: OECD PMR database (2013-2018)</t>
  </si>
  <si>
    <t>Source: OECD PMR database (until 2013)</t>
  </si>
  <si>
    <r>
      <t>Israel</t>
    </r>
    <r>
      <rPr>
        <vertAlign val="superscript"/>
        <sz val="10"/>
        <color theme="1"/>
        <rFont val="Arial"/>
        <family val="2"/>
      </rPr>
      <t>5</t>
    </r>
    <r>
      <rPr>
        <sz val="10"/>
        <color theme="1"/>
        <rFont val="Arial"/>
        <family val="2"/>
      </rPr>
      <t/>
    </r>
  </si>
  <si>
    <t>Annual time series data</t>
  </si>
  <si>
    <t>Description</t>
  </si>
  <si>
    <t>OECD PMR Network Sectors Indicators</t>
  </si>
  <si>
    <t>PMRNetworkSectors_2</t>
  </si>
  <si>
    <t>PMRNetworkSectors_1</t>
  </si>
  <si>
    <t>PMRNetworkSectors_3</t>
  </si>
  <si>
    <t>Name of series</t>
  </si>
  <si>
    <t>Time period covered</t>
  </si>
  <si>
    <t>1975-2013</t>
  </si>
  <si>
    <t>1975-2018</t>
  </si>
  <si>
    <t>2013-2018</t>
  </si>
  <si>
    <t>based on the PMR methodology in use in 2013</t>
  </si>
  <si>
    <t>based on the new PMR methodology introduced in 2018</t>
  </si>
  <si>
    <t>Methodology</t>
  </si>
  <si>
    <t>Sectors covered</t>
  </si>
  <si>
    <t>OECD Network Sectors Indicators</t>
  </si>
  <si>
    <t>2013 to 2018 scores are based on the new PMR methodology introduced in 2018 (same values as in PMRNetworkSector_2) and 1975 to 2012 scores are obtained by splicing values from PMRNetworkSector_1 on values from PMRNetworkSector_3  using the methodology explained in the note indicated above</t>
  </si>
  <si>
    <t>Post</t>
  </si>
  <si>
    <t>Communication</t>
  </si>
  <si>
    <t>Telecoms</t>
  </si>
  <si>
    <t xml:space="preserve">by Air </t>
  </si>
  <si>
    <t xml:space="preserve">by Rail </t>
  </si>
  <si>
    <t xml:space="preserve">Freight 
by Road </t>
  </si>
  <si>
    <t xml:space="preserve">Freight and Passenger 
by Road </t>
  </si>
  <si>
    <t xml:space="preserve">by Water </t>
  </si>
  <si>
    <t xml:space="preserve">OECD Energy Transport Communications Regulation (ETCR) original series </t>
  </si>
  <si>
    <t>Country Coverage</t>
  </si>
  <si>
    <t>In this file you will find the scores for three different time series of the OECD PMR Network Sectors Indicators</t>
  </si>
  <si>
    <t>All OECD coun tries excluding Latvia, Lithuania and USA*</t>
  </si>
  <si>
    <t>All OECD countries excluding USA*</t>
  </si>
  <si>
    <t>* Latvia became an OECD member in 2016 and Lithuania in 2018, therefore there are no values for these two countries in PMRNetworkSector_1. No data is yet available for the United States for 2018, hence PMRNetworkSector_2 could not be calculated for this country. The lack of these values implies that these three countries could not be included in PMRNetworkSector_3.</t>
  </si>
  <si>
    <t>* Road transport includes both freight transport and transport of passengers by coach</t>
  </si>
  <si>
    <t>* In Iceland there is no transport by rail sector</t>
  </si>
  <si>
    <t>* In Iceland there is no natural gas sector</t>
  </si>
  <si>
    <t>Israel</t>
  </si>
  <si>
    <t>Iceland*</t>
  </si>
  <si>
    <t>Data availability (%), 2018</t>
  </si>
  <si>
    <t>Data availability (%), 2013</t>
  </si>
  <si>
    <t>Water Transport</t>
  </si>
  <si>
    <t>Road Transport*</t>
  </si>
  <si>
    <t>Rail Transport</t>
  </si>
  <si>
    <t>Air Transport</t>
  </si>
  <si>
    <t xml:space="preserve">Mobile E-communication </t>
  </si>
  <si>
    <t xml:space="preserve">Fixed E-communication </t>
  </si>
  <si>
    <t>Natural gas</t>
  </si>
  <si>
    <t xml:space="preserve">Electricity </t>
  </si>
  <si>
    <t>Data availability (%),2013</t>
  </si>
  <si>
    <t>In addition you will find a set of tables, one by sector, that shows the percentage of data avialbel for building the series PMRNetworkSectors_2. The hypotheses used to fill these gaps are explained in the note indicated above</t>
  </si>
  <si>
    <t xml:space="preserve">These tables show the data availability by sectors for the series PMRNetworkSectors_2, which includes two years 2018 and 2013 </t>
  </si>
  <si>
    <t>Data availability - PMRNetworkSectors_2</t>
  </si>
  <si>
    <t>Türkiye</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</si>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</sst>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
  </numFmts>
  <fonts count="36" x14ac:knownFonts="1">
    <font>
      <sz val="10"/>
      <color theme="1"/>
      <name val="Arial"/>
      <family val="2"/>
    </font>
    <font>
      <sz val="10"/>
      <color theme="1"/>
      <name val="Arial"/>
      <family val="2"/>
    </font>
    <font>
      <sz val="10"/>
      <name val="Arial"/>
      <family val="2"/>
    </font>
    <font>
      <b/>
      <sz val="10"/>
      <name val="Arial"/>
      <family val="2"/>
    </font>
    <font>
      <b/>
      <i/>
      <sz val="10"/>
      <name val="Arial"/>
      <family val="2"/>
    </font>
    <font>
      <sz val="10"/>
      <name val="Arial"/>
      <family val="2"/>
    </font>
    <font>
      <sz val="18"/>
      <name val="Arial"/>
      <family val="2"/>
    </font>
    <font>
      <b/>
      <sz val="11"/>
      <color theme="1"/>
      <name val="Arial"/>
      <family val="2"/>
    </font>
    <font>
      <sz val="9"/>
      <name val="Arial"/>
      <family val="2"/>
    </font>
    <font>
      <vertAlign val="superscript"/>
      <sz val="10"/>
      <color theme="1"/>
      <name val="Arial"/>
      <family val="2"/>
    </font>
    <font>
      <sz val="8"/>
      <color theme="1"/>
      <name val="Arial"/>
      <family val="2"/>
    </font>
    <font>
      <b/>
      <sz val="10"/>
      <color theme="0"/>
      <name val="Arial"/>
      <family val="2"/>
    </font>
    <font>
      <b/>
      <vertAlign val="superscript"/>
      <sz val="10"/>
      <name val="Arial"/>
      <family val="2"/>
    </font>
    <font>
      <b/>
      <vertAlign val="superscript"/>
      <sz val="10"/>
      <color theme="0"/>
      <name val="Arial"/>
      <family val="2"/>
    </font>
    <font>
      <b/>
      <sz val="10"/>
      <color theme="1"/>
      <name val="Arial"/>
      <family val="2"/>
    </font>
    <font>
      <b/>
      <vertAlign val="superscript"/>
      <sz val="11"/>
      <name val="Arial"/>
      <family val="2"/>
    </font>
    <font>
      <i/>
      <sz val="10"/>
      <color theme="1"/>
      <name val="Arial"/>
      <family val="2"/>
    </font>
    <font>
      <i/>
      <sz val="10"/>
      <name val="Arial"/>
      <family val="2"/>
    </font>
    <font>
      <sz val="9"/>
      <color theme="1"/>
      <name val="Calibri"/>
      <family val="2"/>
      <scheme val="minor"/>
    </font>
    <font>
      <sz val="10"/>
      <color theme="1"/>
      <name val="Calibri"/>
      <family val="2"/>
      <scheme val="minor"/>
    </font>
    <font>
      <b/>
      <sz val="9"/>
      <color theme="0"/>
      <name val="Calibri"/>
      <family val="2"/>
      <scheme val="minor"/>
    </font>
    <font>
      <b/>
      <sz val="16"/>
      <color rgb="FFFF0000"/>
      <name val="Calibri"/>
      <family val="2"/>
      <scheme val="minor"/>
    </font>
    <font>
      <b/>
      <sz val="13"/>
      <color rgb="FFFF0000"/>
      <name val="Calibri"/>
      <family val="2"/>
      <scheme val="minor"/>
    </font>
    <font>
      <b/>
      <i/>
      <sz val="11"/>
      <color theme="1"/>
      <name val="Arial"/>
      <family val="2"/>
    </font>
    <font>
      <b/>
      <sz val="10"/>
      <color theme="1"/>
      <name val="Times New Roman"/>
      <family val="1"/>
    </font>
    <font>
      <b/>
      <sz val="10"/>
      <color rgb="FF000000"/>
      <name val="Times New Roman"/>
      <family val="1"/>
    </font>
    <font>
      <sz val="10"/>
      <color rgb="FF000000"/>
      <name val="Times New Roman"/>
      <family val="1"/>
    </font>
    <font>
      <sz val="10"/>
      <color theme="1"/>
      <name val="Times New Roman"/>
      <family val="1"/>
    </font>
    <font>
      <sz val="8"/>
      <color theme="1"/>
      <name val="Calibri"/>
      <family val="2"/>
      <scheme val="minor"/>
    </font>
    <font>
      <sz val="10"/>
      <color theme="0"/>
      <name val="Arial"/>
      <family val="2"/>
    </font>
    <font>
      <sz val="11"/>
      <name val="Calibri"/>
      <family val="2"/>
    </font>
    <font>
      <sz val="8"/>
      <name val="Arial"/>
      <family val="2"/>
    </font>
    <font>
      <b/>
      <sz val="8"/>
      <name val="Arial"/>
      <family val="2"/>
    </font>
    <font>
      <sz val="8"/>
      <color theme="0"/>
      <name val="Arial"/>
      <family val="2"/>
    </font>
    <font>
      <b/>
      <sz val="8"/>
      <color theme="0"/>
      <name val="Arial"/>
      <family val="2"/>
    </font>
    <font>
      <b/>
      <sz val="10"/>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DEE6F2"/>
        <bgColor indexed="64"/>
      </patternFill>
    </fill>
    <fill>
      <patternFill patternType="solid">
        <fgColor rgb="FF558ED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B9CDE5"/>
        <bgColor indexed="64"/>
      </patternFill>
    </fill>
    <fill>
      <patternFill patternType="solid">
        <fgColor rgb="FF0E387C"/>
        <bgColor indexed="64"/>
      </patternFill>
    </fill>
    <fill>
      <patternFill patternType="solid">
        <fgColor theme="4"/>
        <bgColor indexed="64"/>
      </patternFill>
    </fill>
    <fill>
      <patternFill patternType="solid">
        <fgColor rgb="FF0070C0"/>
        <bgColor indexed="64"/>
      </patternFill>
    </fill>
  </fills>
  <borders count="3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2" fillId="0" borderId="0"/>
    <xf numFmtId="0" fontId="2" fillId="0" borderId="0"/>
    <xf numFmtId="0" fontId="5" fillId="0" borderId="0"/>
    <xf numFmtId="43" fontId="1" fillId="0" borderId="0" applyFont="0" applyFill="0" applyBorder="0" applyAlignment="0" applyProtection="0"/>
    <xf numFmtId="0" fontId="1" fillId="0" borderId="0"/>
    <xf numFmtId="0" fontId="30" fillId="0" borderId="0"/>
  </cellStyleXfs>
  <cellXfs count="144">
    <xf numFmtId="0" fontId="0" fillId="0" borderId="0" xfId="0"/>
    <xf numFmtId="0" fontId="2" fillId="0" borderId="0" xfId="1"/>
    <xf numFmtId="2" fontId="0" fillId="0" borderId="0" xfId="0" applyNumberFormat="1"/>
    <xf numFmtId="2" fontId="0" fillId="0" borderId="0" xfId="0" applyNumberFormat="1" applyFill="1"/>
    <xf numFmtId="0" fontId="0" fillId="0" borderId="0" xfId="0" applyFill="1"/>
    <xf numFmtId="2" fontId="0" fillId="0" borderId="0" xfId="0" applyNumberFormat="1" applyFill="1" applyBorder="1"/>
    <xf numFmtId="0" fontId="0" fillId="3" borderId="0" xfId="0" applyFill="1"/>
    <xf numFmtId="0" fontId="0" fillId="3" borderId="3" xfId="0" applyFill="1" applyBorder="1"/>
    <xf numFmtId="0" fontId="0" fillId="0" borderId="3" xfId="0" applyFill="1" applyBorder="1"/>
    <xf numFmtId="2" fontId="0" fillId="0" borderId="3" xfId="0" applyNumberFormat="1" applyFill="1" applyBorder="1"/>
    <xf numFmtId="0" fontId="0" fillId="0" borderId="0" xfId="0" applyFill="1" applyBorder="1"/>
    <xf numFmtId="0" fontId="8" fillId="0" borderId="0" xfId="0" applyFont="1"/>
    <xf numFmtId="0" fontId="5" fillId="0" borderId="0" xfId="3" applyFill="1" applyBorder="1"/>
    <xf numFmtId="0" fontId="0" fillId="0" borderId="4" xfId="0" applyFill="1" applyBorder="1"/>
    <xf numFmtId="0" fontId="0" fillId="6" borderId="0" xfId="0" applyFill="1"/>
    <xf numFmtId="165" fontId="0" fillId="0" borderId="0" xfId="0" applyNumberFormat="1" applyFill="1"/>
    <xf numFmtId="0" fontId="10" fillId="0" borderId="0" xfId="0" applyFont="1"/>
    <xf numFmtId="2" fontId="0" fillId="3" borderId="0" xfId="0" applyNumberFormat="1" applyFill="1"/>
    <xf numFmtId="2" fontId="0" fillId="0" borderId="9" xfId="0" applyNumberFormat="1" applyFill="1" applyBorder="1"/>
    <xf numFmtId="2" fontId="0" fillId="3" borderId="9" xfId="0" applyNumberFormat="1" applyFill="1" applyBorder="1"/>
    <xf numFmtId="0" fontId="0" fillId="0" borderId="0" xfId="0" applyNumberFormat="1"/>
    <xf numFmtId="2" fontId="0" fillId="3" borderId="3" xfId="0" applyNumberFormat="1" applyFill="1" applyBorder="1"/>
    <xf numFmtId="2" fontId="0" fillId="0" borderId="10" xfId="0" applyNumberFormat="1" applyFill="1" applyBorder="1"/>
    <xf numFmtId="2" fontId="0" fillId="0" borderId="7" xfId="0" applyNumberFormat="1" applyFill="1" applyBorder="1"/>
    <xf numFmtId="164" fontId="3" fillId="7" borderId="8" xfId="1" applyNumberFormat="1" applyFont="1" applyFill="1" applyBorder="1" applyAlignment="1">
      <alignment horizontal="center" vertical="center"/>
    </xf>
    <xf numFmtId="164" fontId="3" fillId="7" borderId="12" xfId="1" applyNumberFormat="1" applyFont="1" applyFill="1" applyBorder="1" applyAlignment="1">
      <alignment horizontal="center" vertical="center"/>
    </xf>
    <xf numFmtId="2" fontId="0" fillId="3" borderId="0" xfId="0" applyNumberFormat="1" applyFill="1" applyBorder="1"/>
    <xf numFmtId="2" fontId="0" fillId="3" borderId="10" xfId="0" applyNumberFormat="1" applyFill="1" applyBorder="1"/>
    <xf numFmtId="2" fontId="0" fillId="3" borderId="7" xfId="0" applyNumberFormat="1" applyFill="1" applyBorder="1"/>
    <xf numFmtId="0" fontId="0" fillId="4" borderId="4" xfId="0" applyFill="1" applyBorder="1"/>
    <xf numFmtId="2" fontId="0" fillId="0" borderId="3" xfId="0" applyNumberFormat="1"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Alignment="1">
      <alignment horizontal="center"/>
    </xf>
    <xf numFmtId="2" fontId="0" fillId="0" borderId="7" xfId="0" applyNumberFormat="1" applyFill="1" applyBorder="1" applyAlignment="1">
      <alignment horizontal="center"/>
    </xf>
    <xf numFmtId="2" fontId="0" fillId="5" borderId="3" xfId="0" applyNumberFormat="1" applyFill="1" applyBorder="1" applyAlignment="1">
      <alignment horizontal="center"/>
    </xf>
    <xf numFmtId="2" fontId="0" fillId="5" borderId="10" xfId="0" applyNumberFormat="1" applyFill="1" applyBorder="1" applyAlignment="1">
      <alignment horizontal="center"/>
    </xf>
    <xf numFmtId="2" fontId="0" fillId="5" borderId="0" xfId="0" applyNumberFormat="1" applyFill="1" applyAlignment="1">
      <alignment horizontal="center"/>
    </xf>
    <xf numFmtId="2" fontId="0" fillId="5" borderId="7" xfId="0" applyNumberFormat="1" applyFill="1" applyBorder="1" applyAlignment="1">
      <alignment horizontal="center"/>
    </xf>
    <xf numFmtId="0" fontId="2" fillId="0" borderId="0" xfId="3" applyFont="1" applyFill="1" applyBorder="1"/>
    <xf numFmtId="0" fontId="7" fillId="0" borderId="0" xfId="0" applyFont="1" applyAlignment="1">
      <alignment horizontal="center" vertical="center"/>
    </xf>
    <xf numFmtId="0" fontId="7" fillId="0" borderId="0" xfId="0" applyFont="1" applyAlignment="1">
      <alignment vertical="center"/>
    </xf>
    <xf numFmtId="0" fontId="14" fillId="0" borderId="0" xfId="0" applyFont="1"/>
    <xf numFmtId="0" fontId="2" fillId="0" borderId="0" xfId="3" applyFont="1" applyFill="1" applyBorder="1" applyAlignment="1">
      <alignment vertical="center"/>
    </xf>
    <xf numFmtId="164" fontId="3" fillId="7" borderId="13" xfId="1" applyNumberFormat="1" applyFont="1" applyFill="1" applyBorder="1" applyAlignment="1">
      <alignment horizontal="center" vertical="center" wrapText="1"/>
    </xf>
    <xf numFmtId="164" fontId="3" fillId="7" borderId="8" xfId="1" applyNumberFormat="1" applyFont="1" applyFill="1" applyBorder="1" applyAlignment="1">
      <alignment horizontal="center" vertical="center" wrapText="1"/>
    </xf>
    <xf numFmtId="0" fontId="16" fillId="0" borderId="0" xfId="0" applyFont="1" applyAlignment="1">
      <alignment vertical="center"/>
    </xf>
    <xf numFmtId="0" fontId="17" fillId="0" borderId="0" xfId="3" applyFont="1" applyFill="1" applyBorder="1" applyAlignment="1">
      <alignment vertical="center"/>
    </xf>
    <xf numFmtId="0" fontId="16" fillId="0" borderId="0" xfId="0" applyFont="1"/>
    <xf numFmtId="164" fontId="3" fillId="7" borderId="12" xfId="1" applyNumberFormat="1" applyFont="1" applyFill="1" applyBorder="1" applyAlignment="1">
      <alignment horizontal="center" vertical="center" wrapText="1"/>
    </xf>
    <xf numFmtId="0" fontId="3" fillId="0" borderId="0" xfId="3" applyFont="1" applyFill="1" applyBorder="1" applyAlignment="1">
      <alignment vertical="center"/>
    </xf>
    <xf numFmtId="0" fontId="0" fillId="0" borderId="0" xfId="0"/>
    <xf numFmtId="0" fontId="19" fillId="0" borderId="0" xfId="0" applyFont="1"/>
    <xf numFmtId="0" fontId="19" fillId="0" borderId="0" xfId="0" applyFont="1" applyAlignment="1">
      <alignment wrapText="1"/>
    </xf>
    <xf numFmtId="0" fontId="19" fillId="0" borderId="0" xfId="0" applyFont="1" applyAlignment="1"/>
    <xf numFmtId="0" fontId="19" fillId="0" borderId="0" xfId="0" applyFont="1" applyFill="1" applyAlignment="1">
      <alignment vertical="center"/>
    </xf>
    <xf numFmtId="0" fontId="19" fillId="0" borderId="0" xfId="0" applyFont="1" applyFill="1" applyAlignment="1">
      <alignment vertical="top"/>
    </xf>
    <xf numFmtId="0" fontId="20" fillId="9" borderId="17" xfId="0" applyFont="1" applyFill="1" applyBorder="1" applyAlignment="1">
      <alignment horizontal="left" vertical="center"/>
    </xf>
    <xf numFmtId="0" fontId="20" fillId="9" borderId="17" xfId="0" applyFont="1" applyFill="1" applyBorder="1" applyAlignment="1">
      <alignment horizontal="center" vertical="center" wrapText="1"/>
    </xf>
    <xf numFmtId="0" fontId="23" fillId="0" borderId="0" xfId="0" applyFont="1" applyAlignment="1">
      <alignment vertical="center"/>
    </xf>
    <xf numFmtId="0" fontId="18" fillId="5" borderId="18" xfId="0" applyFont="1" applyFill="1" applyBorder="1" applyAlignment="1">
      <alignment horizontal="justify" vertical="center" wrapText="1"/>
    </xf>
    <xf numFmtId="0" fontId="18" fillId="5" borderId="20"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18" xfId="0" applyFont="1" applyFill="1" applyBorder="1" applyAlignment="1">
      <alignment horizontal="center" vertical="center"/>
    </xf>
    <xf numFmtId="0" fontId="20" fillId="9" borderId="0" xfId="0" applyFont="1" applyFill="1" applyBorder="1" applyAlignment="1">
      <alignment horizontal="left" vertical="center"/>
    </xf>
    <xf numFmtId="0" fontId="20" fillId="9" borderId="0" xfId="0" applyFont="1" applyFill="1" applyBorder="1" applyAlignment="1">
      <alignment horizontal="center" vertical="center" wrapText="1"/>
    </xf>
    <xf numFmtId="0" fontId="20" fillId="9"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31" fillId="0" borderId="0" xfId="6" applyFont="1" applyAlignment="1">
      <alignment vertical="center"/>
    </xf>
    <xf numFmtId="0" fontId="31" fillId="0" borderId="0" xfId="6" applyFont="1"/>
    <xf numFmtId="0" fontId="31" fillId="0" borderId="0" xfId="6" applyFont="1" applyBorder="1" applyAlignment="1">
      <alignment vertical="center"/>
    </xf>
    <xf numFmtId="0" fontId="31" fillId="0" borderId="0" xfId="6" applyFont="1" applyBorder="1"/>
    <xf numFmtId="1" fontId="31" fillId="0" borderId="0" xfId="6" applyNumberFormat="1" applyFont="1" applyBorder="1"/>
    <xf numFmtId="1" fontId="31" fillId="0" borderId="0" xfId="6" applyNumberFormat="1" applyFont="1" applyBorder="1" applyAlignment="1">
      <alignment vertical="center"/>
    </xf>
    <xf numFmtId="0" fontId="31" fillId="0" borderId="0" xfId="6" applyFont="1" applyBorder="1" applyAlignment="1">
      <alignment horizontal="center" vertical="center"/>
    </xf>
    <xf numFmtId="0" fontId="32" fillId="0" borderId="0" xfId="6" applyFont="1" applyBorder="1" applyAlignment="1">
      <alignment horizontal="center" vertical="center" wrapText="1"/>
    </xf>
    <xf numFmtId="164" fontId="31" fillId="0" borderId="0" xfId="6" applyNumberFormat="1" applyFont="1" applyBorder="1" applyAlignment="1">
      <alignment horizontal="center" wrapText="1"/>
    </xf>
    <xf numFmtId="164" fontId="31" fillId="0" borderId="0" xfId="6" applyNumberFormat="1" applyFont="1" applyBorder="1" applyAlignment="1">
      <alignment horizontal="center" vertical="center" wrapText="1"/>
    </xf>
    <xf numFmtId="164" fontId="31" fillId="0" borderId="0" xfId="6" applyNumberFormat="1" applyFont="1" applyBorder="1"/>
    <xf numFmtId="164" fontId="31" fillId="0" borderId="0" xfId="6" applyNumberFormat="1" applyFont="1" applyBorder="1" applyAlignment="1">
      <alignment vertical="center"/>
    </xf>
    <xf numFmtId="164" fontId="31" fillId="0" borderId="8" xfId="6" applyNumberFormat="1" applyFont="1" applyBorder="1"/>
    <xf numFmtId="0" fontId="31" fillId="0" borderId="8" xfId="6" applyFont="1" applyBorder="1"/>
    <xf numFmtId="164" fontId="31" fillId="0" borderId="8" xfId="6" applyNumberFormat="1" applyFont="1" applyBorder="1" applyAlignment="1">
      <alignment vertical="center"/>
    </xf>
    <xf numFmtId="0" fontId="31" fillId="0" borderId="8" xfId="6" applyFont="1" applyBorder="1" applyAlignment="1">
      <alignment vertical="center"/>
    </xf>
    <xf numFmtId="0" fontId="31" fillId="0" borderId="23" xfId="6" applyFont="1" applyBorder="1"/>
    <xf numFmtId="0" fontId="31" fillId="0" borderId="23" xfId="6" applyFont="1" applyBorder="1" applyAlignment="1">
      <alignment vertical="center"/>
    </xf>
    <xf numFmtId="0" fontId="31" fillId="0" borderId="0" xfId="6" applyFont="1" applyFill="1" applyAlignment="1">
      <alignment vertical="center"/>
    </xf>
    <xf numFmtId="0" fontId="34" fillId="10" borderId="22" xfId="6" applyFont="1" applyFill="1" applyBorder="1" applyAlignment="1">
      <alignment vertical="center"/>
    </xf>
    <xf numFmtId="0" fontId="31" fillId="0" borderId="0" xfId="6" applyFont="1" applyAlignment="1">
      <alignment vertical="center" wrapText="1"/>
    </xf>
    <xf numFmtId="0" fontId="33" fillId="10" borderId="23" xfId="6" applyFont="1" applyFill="1" applyBorder="1" applyAlignment="1">
      <alignment vertical="center"/>
    </xf>
    <xf numFmtId="164" fontId="31" fillId="0" borderId="0" xfId="6" applyNumberFormat="1" applyFont="1" applyAlignment="1">
      <alignment vertical="center" wrapText="1"/>
    </xf>
    <xf numFmtId="0" fontId="33" fillId="10" borderId="27" xfId="6" applyFont="1" applyFill="1" applyBorder="1" applyAlignment="1">
      <alignment vertical="center"/>
    </xf>
    <xf numFmtId="164" fontId="31" fillId="0" borderId="0" xfId="6" applyNumberFormat="1" applyFont="1" applyAlignment="1">
      <alignment vertical="center"/>
    </xf>
    <xf numFmtId="0" fontId="19" fillId="0" borderId="0" xfId="0" applyFont="1" applyAlignment="1">
      <alignment horizontal="left" vertical="center"/>
    </xf>
    <xf numFmtId="0" fontId="35" fillId="0" borderId="0" xfId="0" applyFont="1" applyAlignment="1"/>
    <xf numFmtId="164" fontId="31" fillId="0" borderId="27" xfId="6" applyNumberFormat="1" applyFont="1" applyBorder="1" applyAlignment="1">
      <alignment horizontal="center" vertical="center"/>
    </xf>
    <xf numFmtId="164" fontId="31" fillId="0" borderId="28" xfId="6" applyNumberFormat="1" applyFont="1" applyBorder="1" applyAlignment="1">
      <alignment horizontal="center" vertical="center"/>
    </xf>
    <xf numFmtId="164" fontId="31" fillId="0" borderId="23" xfId="6" applyNumberFormat="1" applyFont="1" applyBorder="1" applyAlignment="1">
      <alignment horizontal="center" vertical="center"/>
    </xf>
    <xf numFmtId="164" fontId="31" fillId="0" borderId="25" xfId="6" applyNumberFormat="1" applyFont="1" applyBorder="1" applyAlignment="1">
      <alignment horizontal="center" vertical="center"/>
    </xf>
    <xf numFmtId="164" fontId="31" fillId="0" borderId="22" xfId="6" applyNumberFormat="1" applyFont="1" applyBorder="1" applyAlignment="1">
      <alignment horizontal="center" vertical="center"/>
    </xf>
    <xf numFmtId="164" fontId="31" fillId="0" borderId="24" xfId="6" applyNumberFormat="1" applyFont="1" applyBorder="1" applyAlignment="1">
      <alignment horizontal="center" vertical="center"/>
    </xf>
    <xf numFmtId="0" fontId="31" fillId="0" borderId="23" xfId="6" applyFont="1" applyFill="1" applyBorder="1" applyAlignment="1">
      <alignment vertical="center"/>
    </xf>
    <xf numFmtId="164" fontId="31" fillId="0" borderId="23" xfId="6" applyNumberFormat="1" applyFont="1" applyFill="1" applyBorder="1" applyAlignment="1">
      <alignment horizontal="center" vertical="center"/>
    </xf>
    <xf numFmtId="164" fontId="31" fillId="0" borderId="25" xfId="6" applyNumberFormat="1" applyFont="1" applyFill="1" applyBorder="1" applyAlignment="1">
      <alignment horizontal="center" vertical="center"/>
    </xf>
    <xf numFmtId="0" fontId="20" fillId="9" borderId="0" xfId="0" applyFont="1" applyFill="1" applyBorder="1" applyAlignment="1">
      <alignment horizontal="center" vertical="center"/>
    </xf>
    <xf numFmtId="0" fontId="18" fillId="5" borderId="18" xfId="0" applyFont="1" applyFill="1" applyBorder="1" applyAlignment="1">
      <alignment horizontal="center" vertical="center" wrapText="1"/>
    </xf>
    <xf numFmtId="0" fontId="20" fillId="9" borderId="16" xfId="0" applyFont="1" applyFill="1" applyBorder="1" applyAlignment="1">
      <alignment horizontal="center" vertical="center"/>
    </xf>
    <xf numFmtId="0" fontId="20" fillId="9" borderId="20" xfId="0" applyFont="1" applyFill="1" applyBorder="1" applyAlignment="1">
      <alignment horizontal="center" vertical="center"/>
    </xf>
    <xf numFmtId="0" fontId="28" fillId="0" borderId="0" xfId="0" applyFont="1" applyAlignment="1">
      <alignment horizontal="left" vertical="center" wrapText="1"/>
    </xf>
    <xf numFmtId="0" fontId="18" fillId="5" borderId="18" xfId="0" applyFont="1" applyFill="1" applyBorder="1" applyAlignment="1">
      <alignment horizontal="justify" vertical="center" wrapText="1"/>
    </xf>
    <xf numFmtId="0" fontId="0" fillId="0" borderId="0" xfId="0" applyAlignment="1">
      <alignment vertical="center" wrapText="1"/>
    </xf>
    <xf numFmtId="0" fontId="21" fillId="0" borderId="0" xfId="0" applyFont="1" applyAlignment="1">
      <alignment horizontal="center"/>
    </xf>
    <xf numFmtId="0" fontId="22" fillId="0" borderId="0" xfId="0" applyFont="1" applyAlignment="1">
      <alignment horizontal="center"/>
    </xf>
    <xf numFmtId="0" fontId="20" fillId="9" borderId="17" xfId="0" applyFont="1" applyFill="1" applyBorder="1" applyAlignment="1">
      <alignment horizontal="center" vertical="center"/>
    </xf>
    <xf numFmtId="0" fontId="6" fillId="0" borderId="0" xfId="0" applyFont="1" applyAlignment="1">
      <alignment horizontal="center" vertical="center" readingOrder="1"/>
    </xf>
    <xf numFmtId="1" fontId="3" fillId="2" borderId="2" xfId="2" applyNumberFormat="1" applyFont="1" applyFill="1" applyBorder="1" applyAlignment="1">
      <alignment horizontal="center" vertical="center" wrapText="1"/>
    </xf>
    <xf numFmtId="1" fontId="3" fillId="2" borderId="3" xfId="2"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11" fillId="8" borderId="1" xfId="1" applyNumberFormat="1" applyFont="1" applyFill="1" applyBorder="1" applyAlignment="1">
      <alignment horizontal="center" vertical="center"/>
    </xf>
    <xf numFmtId="164" fontId="11" fillId="8" borderId="5" xfId="1" applyNumberFormat="1" applyFont="1" applyFill="1" applyBorder="1" applyAlignment="1">
      <alignment horizontal="center" vertical="center"/>
    </xf>
    <xf numFmtId="164" fontId="11" fillId="8" borderId="6" xfId="1" applyNumberFormat="1" applyFont="1" applyFill="1" applyBorder="1" applyAlignment="1">
      <alignment horizontal="center" vertical="center"/>
    </xf>
    <xf numFmtId="164" fontId="11" fillId="8" borderId="2" xfId="1" applyNumberFormat="1" applyFont="1" applyFill="1" applyBorder="1" applyAlignment="1">
      <alignment horizontal="center" vertical="center" wrapText="1"/>
    </xf>
    <xf numFmtId="164" fontId="11" fillId="8" borderId="3" xfId="1" applyNumberFormat="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1" fontId="4" fillId="2" borderId="3" xfId="2" applyNumberFormat="1" applyFont="1" applyFill="1" applyBorder="1" applyAlignment="1">
      <alignment horizontal="center" vertical="center" wrapText="1"/>
    </xf>
    <xf numFmtId="164" fontId="11" fillId="8" borderId="14" xfId="1" applyNumberFormat="1" applyFont="1" applyFill="1" applyBorder="1" applyAlignment="1">
      <alignment horizontal="center" vertical="center"/>
    </xf>
    <xf numFmtId="164" fontId="11" fillId="8" borderId="11" xfId="1" applyNumberFormat="1" applyFont="1" applyFill="1" applyBorder="1" applyAlignment="1">
      <alignment horizontal="center" vertical="center"/>
    </xf>
    <xf numFmtId="164" fontId="11" fillId="8" borderId="15" xfId="1" applyNumberFormat="1" applyFont="1" applyFill="1" applyBorder="1" applyAlignment="1">
      <alignment horizontal="center" vertical="center"/>
    </xf>
    <xf numFmtId="0" fontId="29" fillId="10" borderId="29" xfId="6" applyFont="1" applyFill="1" applyBorder="1" applyAlignment="1">
      <alignment horizontal="center" vertical="center"/>
    </xf>
    <xf numFmtId="0" fontId="29" fillId="10" borderId="17" xfId="6" applyFont="1" applyFill="1" applyBorder="1" applyAlignment="1">
      <alignment horizontal="center" vertical="center"/>
    </xf>
    <xf numFmtId="0" fontId="33" fillId="10" borderId="28" xfId="6" applyFont="1" applyFill="1" applyBorder="1" applyAlignment="1">
      <alignment horizontal="center" vertical="center" wrapText="1"/>
    </xf>
    <xf numFmtId="0" fontId="33" fillId="10" borderId="25" xfId="6" applyFont="1" applyFill="1" applyBorder="1" applyAlignment="1">
      <alignment horizontal="center" vertical="center" wrapText="1"/>
    </xf>
    <xf numFmtId="0" fontId="33" fillId="10" borderId="24" xfId="6" applyFont="1" applyFill="1" applyBorder="1" applyAlignment="1">
      <alignment horizontal="center" vertical="center" wrapText="1"/>
    </xf>
    <xf numFmtId="0" fontId="33" fillId="10" borderId="26" xfId="6" applyFont="1" applyFill="1" applyBorder="1" applyAlignment="1">
      <alignment horizontal="center" vertical="center" wrapText="1"/>
    </xf>
    <xf numFmtId="0" fontId="33" fillId="10" borderId="9" xfId="6" applyFont="1" applyFill="1" applyBorder="1" applyAlignment="1">
      <alignment horizontal="center" vertical="center" wrapText="1"/>
    </xf>
    <xf numFmtId="0" fontId="33" fillId="10" borderId="21" xfId="6" applyFont="1" applyFill="1" applyBorder="1" applyAlignment="1">
      <alignment horizontal="center" vertical="center" wrapText="1"/>
    </xf>
    <xf numFmtId="0" fontId="33" fillId="10" borderId="27" xfId="6" applyFont="1" applyFill="1" applyBorder="1" applyAlignment="1">
      <alignment horizontal="center" vertical="center" wrapText="1"/>
    </xf>
    <xf numFmtId="0" fontId="33" fillId="10" borderId="23" xfId="6" applyFont="1" applyFill="1" applyBorder="1" applyAlignment="1">
      <alignment horizontal="center" vertical="center" wrapText="1"/>
    </xf>
    <xf numFmtId="0" fontId="33" fillId="10" borderId="22" xfId="6" applyFont="1" applyFill="1" applyBorder="1" applyAlignment="1">
      <alignment horizontal="center" vertical="center" wrapText="1"/>
    </xf>
  </cellXfs>
  <cellStyles count="7">
    <cellStyle name="Comma 2" xfId="4" xr:uid="{00000000-0005-0000-0000-000000000000}"/>
    <cellStyle name="Normal" xfId="0" builtinId="0"/>
    <cellStyle name="Normal 2" xfId="1" xr:uid="{00000000-0005-0000-0000-000002000000}"/>
    <cellStyle name="Normal 2 2" xfId="5" xr:uid="{00000000-0005-0000-0000-000003000000}"/>
    <cellStyle name="Normal 2 3" xfId="6" xr:uid="{00000000-0005-0000-0000-000004000000}"/>
    <cellStyle name="Normal 3" xfId="3" xr:uid="{00000000-0005-0000-0000-000005000000}"/>
    <cellStyle name="Normal_Jorge - regref indicators final" xfId="2" xr:uid="{00000000-0005-0000-0000-000006000000}"/>
  </cellStyles>
  <dxfs count="0"/>
  <tableStyles count="0" defaultTableStyle="TableStyleMedium2" defaultPivotStyle="PivotStyleLight16"/>
  <colors>
    <mruColors>
      <color rgb="FF0E387C"/>
      <color rgb="FFB9CDE5"/>
      <color rgb="FF558ED5"/>
      <color rgb="FFDEE6F2"/>
      <color rgb="FF103E8A"/>
      <color rgb="FF8DB4E3"/>
      <color rgb="FF2A63A8"/>
      <color rgb="FF0C306A"/>
      <color rgb="FF1654BA"/>
      <color rgb="FFC7D7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150020</xdr:colOff>
      <xdr:row>0</xdr:row>
      <xdr:rowOff>0</xdr:rowOff>
    </xdr:to>
    <xdr:cxnSp macro="">
      <xdr:nvCxnSpPr>
        <xdr:cNvPr id="49" name="Elbow Connector 48">
          <a:extLst>
            <a:ext uri="{FF2B5EF4-FFF2-40B4-BE49-F238E27FC236}">
              <a16:creationId xmlns:a16="http://schemas.microsoft.com/office/drawing/2014/main" id="{00000000-0008-0000-0000-000031000000}"/>
            </a:ext>
          </a:extLst>
        </xdr:cNvPr>
        <xdr:cNvCxnSpPr/>
      </xdr:nvCxnSpPr>
      <xdr:spPr bwMode="auto">
        <a:xfrm rot="5400000">
          <a:off x="3352243" y="420426"/>
          <a:ext cx="180504" cy="3168651"/>
        </a:xfrm>
        <a:prstGeom prst="bentConnector3">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3</xdr:col>
      <xdr:colOff>150020</xdr:colOff>
      <xdr:row>0</xdr:row>
      <xdr:rowOff>0</xdr:rowOff>
    </xdr:from>
    <xdr:to>
      <xdr:col>8</xdr:col>
      <xdr:colOff>297656</xdr:colOff>
      <xdr:row>0</xdr:row>
      <xdr:rowOff>0</xdr:rowOff>
    </xdr:to>
    <xdr:cxnSp macro="">
      <xdr:nvCxnSpPr>
        <xdr:cNvPr id="50" name="Elbow Connector 49">
          <a:extLst>
            <a:ext uri="{FF2B5EF4-FFF2-40B4-BE49-F238E27FC236}">
              <a16:creationId xmlns:a16="http://schemas.microsoft.com/office/drawing/2014/main" id="{00000000-0008-0000-0000-000032000000}"/>
            </a:ext>
          </a:extLst>
        </xdr:cNvPr>
        <xdr:cNvCxnSpPr/>
      </xdr:nvCxnSpPr>
      <xdr:spPr bwMode="auto">
        <a:xfrm rot="16200000" flipH="1">
          <a:off x="6534386" y="406933"/>
          <a:ext cx="180504" cy="3195636"/>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61"/>
  <sheetViews>
    <sheetView workbookViewId="0">
      <selection sqref="A1:M1"/>
    </sheetView>
  </sheetViews>
  <sheetFormatPr defaultRowHeight="12.5" x14ac:dyDescent="0.25"/>
  <cols>
    <col min="1" max="1" width="18.26953125" customWidth="1"/>
    <col min="5" max="5" width="11.1796875" customWidth="1"/>
    <col min="6" max="7" width="8.7265625" hidden="1" customWidth="1"/>
    <col min="8" max="8" width="1.54296875" customWidth="1"/>
    <col min="13" max="13" width="8.54296875" customWidth="1"/>
    <col min="14" max="14" width="1.81640625" customWidth="1"/>
    <col min="17" max="17" width="7.7265625" customWidth="1"/>
    <col min="18" max="18" width="8.1796875" customWidth="1"/>
    <col min="21" max="21" width="9" customWidth="1"/>
    <col min="23" max="23" width="13.54296875" customWidth="1"/>
  </cols>
  <sheetData>
    <row r="1" spans="1:23" x14ac:dyDescent="0.25">
      <c r="A1" s="114"/>
      <c r="B1" s="114"/>
      <c r="C1" s="114"/>
      <c r="D1" s="114"/>
      <c r="E1" s="114"/>
      <c r="F1" s="114"/>
      <c r="G1" s="114"/>
      <c r="H1" s="114"/>
      <c r="I1" s="114"/>
      <c r="J1" s="114"/>
      <c r="K1" s="114"/>
      <c r="L1" s="114"/>
      <c r="M1" s="114"/>
    </row>
    <row r="2" spans="1:23" ht="21" x14ac:dyDescent="0.5">
      <c r="A2" s="115" t="s">
        <v>139</v>
      </c>
      <c r="B2" s="115"/>
      <c r="C2" s="115"/>
      <c r="D2" s="115"/>
      <c r="E2" s="115"/>
      <c r="F2" s="115"/>
      <c r="G2" s="115"/>
      <c r="H2" s="115"/>
    </row>
    <row r="3" spans="1:23" ht="17" x14ac:dyDescent="0.4">
      <c r="A3" s="116" t="s">
        <v>137</v>
      </c>
      <c r="B3" s="116"/>
      <c r="C3" s="116"/>
      <c r="D3" s="116"/>
      <c r="E3" s="116"/>
      <c r="F3" s="116"/>
      <c r="G3" s="116"/>
      <c r="H3" s="116"/>
    </row>
    <row r="4" spans="1:23" s="40" customFormat="1" ht="14" x14ac:dyDescent="0.3">
      <c r="A4" s="51" t="s">
        <v>104</v>
      </c>
      <c r="B4" s="39"/>
      <c r="C4" s="39"/>
      <c r="D4" s="39"/>
      <c r="E4" s="39"/>
      <c r="F4" s="39"/>
    </row>
    <row r="5" spans="1:23" s="40" customFormat="1" ht="14" x14ac:dyDescent="0.25">
      <c r="A5" s="58" t="s">
        <v>105</v>
      </c>
    </row>
    <row r="6" spans="1:23" ht="13" x14ac:dyDescent="0.3">
      <c r="A6" s="41" t="s">
        <v>115</v>
      </c>
    </row>
    <row r="7" spans="1:23" s="50" customFormat="1" ht="13" x14ac:dyDescent="0.3">
      <c r="A7" s="53"/>
      <c r="B7" s="53"/>
      <c r="C7" s="52"/>
      <c r="D7" s="52"/>
    </row>
    <row r="8" spans="1:23" ht="13" x14ac:dyDescent="0.3">
      <c r="A8" s="51" t="s">
        <v>164</v>
      </c>
      <c r="B8" s="50"/>
      <c r="C8" s="52"/>
      <c r="D8" s="52"/>
      <c r="E8" s="50"/>
      <c r="F8" s="50"/>
      <c r="G8" s="50"/>
      <c r="H8" s="50"/>
    </row>
    <row r="9" spans="1:23" ht="13" x14ac:dyDescent="0.3">
      <c r="A9" s="53" t="s">
        <v>184</v>
      </c>
      <c r="B9" s="53"/>
      <c r="C9" s="52"/>
      <c r="D9" s="52"/>
      <c r="E9" s="50"/>
      <c r="F9" s="50"/>
      <c r="G9" s="50"/>
      <c r="H9" s="50"/>
    </row>
    <row r="10" spans="1:23" s="50" customFormat="1" ht="13" x14ac:dyDescent="0.3">
      <c r="A10" s="53"/>
      <c r="B10" s="53"/>
      <c r="C10" s="52"/>
      <c r="D10" s="52"/>
    </row>
    <row r="11" spans="1:23" s="54" customFormat="1" ht="36" x14ac:dyDescent="0.25">
      <c r="A11" s="56" t="s">
        <v>143</v>
      </c>
      <c r="B11" s="57" t="s">
        <v>144</v>
      </c>
      <c r="C11" s="117" t="s">
        <v>138</v>
      </c>
      <c r="D11" s="117"/>
      <c r="E11" s="117"/>
      <c r="F11" s="117"/>
      <c r="G11" s="117"/>
      <c r="H11" s="117"/>
      <c r="I11" s="117" t="s">
        <v>150</v>
      </c>
      <c r="J11" s="117"/>
      <c r="K11" s="117"/>
      <c r="L11" s="117"/>
      <c r="M11" s="117"/>
      <c r="N11" s="117"/>
      <c r="O11" s="110" t="s">
        <v>151</v>
      </c>
      <c r="P11" s="110"/>
      <c r="Q11" s="110"/>
      <c r="R11" s="110"/>
      <c r="S11" s="110"/>
      <c r="T11" s="110"/>
      <c r="U11" s="110"/>
      <c r="V11" s="110"/>
      <c r="W11" s="57" t="s">
        <v>163</v>
      </c>
    </row>
    <row r="12" spans="1:23" s="54" customFormat="1" ht="13" x14ac:dyDescent="0.25">
      <c r="A12" s="63"/>
      <c r="B12" s="64"/>
      <c r="C12" s="65"/>
      <c r="D12" s="65"/>
      <c r="E12" s="65"/>
      <c r="F12" s="65"/>
      <c r="G12" s="65"/>
      <c r="H12" s="65"/>
      <c r="I12" s="65"/>
      <c r="J12" s="65"/>
      <c r="K12" s="65"/>
      <c r="L12" s="65"/>
      <c r="M12" s="65"/>
      <c r="N12" s="65"/>
      <c r="O12" s="108" t="s">
        <v>86</v>
      </c>
      <c r="P12" s="108"/>
      <c r="Q12" s="108" t="s">
        <v>155</v>
      </c>
      <c r="R12" s="108"/>
      <c r="S12" s="111" t="s">
        <v>87</v>
      </c>
      <c r="T12" s="111"/>
      <c r="U12" s="111"/>
      <c r="V12" s="111"/>
      <c r="W12" s="65"/>
    </row>
    <row r="13" spans="1:23" s="55" customFormat="1" ht="39" customHeight="1" x14ac:dyDescent="0.25">
      <c r="A13" s="59" t="s">
        <v>141</v>
      </c>
      <c r="B13" s="60" t="s">
        <v>145</v>
      </c>
      <c r="C13" s="113" t="s">
        <v>162</v>
      </c>
      <c r="D13" s="113"/>
      <c r="E13" s="113"/>
      <c r="F13" s="113"/>
      <c r="G13" s="113"/>
      <c r="H13" s="113"/>
      <c r="I13" s="113" t="s">
        <v>148</v>
      </c>
      <c r="J13" s="113"/>
      <c r="K13" s="113"/>
      <c r="L13" s="113"/>
      <c r="M13" s="113"/>
      <c r="N13" s="113"/>
      <c r="O13" s="59" t="s">
        <v>38</v>
      </c>
      <c r="P13" s="59" t="s">
        <v>117</v>
      </c>
      <c r="Q13" s="59" t="s">
        <v>156</v>
      </c>
      <c r="R13" s="59" t="s">
        <v>154</v>
      </c>
      <c r="S13" s="59" t="s">
        <v>157</v>
      </c>
      <c r="T13" s="59" t="s">
        <v>158</v>
      </c>
      <c r="U13" s="59" t="s">
        <v>159</v>
      </c>
      <c r="V13" s="59"/>
      <c r="W13" s="71" t="s">
        <v>165</v>
      </c>
    </row>
    <row r="14" spans="1:23" s="55" customFormat="1" ht="39.65" customHeight="1" x14ac:dyDescent="0.25">
      <c r="A14" s="59" t="s">
        <v>140</v>
      </c>
      <c r="B14" s="61" t="s">
        <v>147</v>
      </c>
      <c r="C14" s="113" t="s">
        <v>152</v>
      </c>
      <c r="D14" s="113"/>
      <c r="E14" s="113"/>
      <c r="F14" s="113"/>
      <c r="G14" s="113"/>
      <c r="H14" s="113"/>
      <c r="I14" s="113" t="s">
        <v>149</v>
      </c>
      <c r="J14" s="113"/>
      <c r="K14" s="113"/>
      <c r="L14" s="113"/>
      <c r="M14" s="113"/>
      <c r="N14" s="113"/>
      <c r="O14" s="59" t="s">
        <v>38</v>
      </c>
      <c r="P14" s="59" t="s">
        <v>117</v>
      </c>
      <c r="Q14" s="59" t="s">
        <v>91</v>
      </c>
      <c r="R14" s="59" t="s">
        <v>92</v>
      </c>
      <c r="S14" s="59" t="s">
        <v>157</v>
      </c>
      <c r="T14" s="59" t="s">
        <v>158</v>
      </c>
      <c r="U14" s="59" t="s">
        <v>160</v>
      </c>
      <c r="V14" s="59" t="s">
        <v>161</v>
      </c>
      <c r="W14" s="71" t="s">
        <v>166</v>
      </c>
    </row>
    <row r="15" spans="1:23" s="55" customFormat="1" ht="62.15" customHeight="1" x14ac:dyDescent="0.25">
      <c r="A15" s="59" t="s">
        <v>142</v>
      </c>
      <c r="B15" s="62" t="s">
        <v>146</v>
      </c>
      <c r="C15" s="113" t="s">
        <v>152</v>
      </c>
      <c r="D15" s="113"/>
      <c r="E15" s="113"/>
      <c r="F15" s="113"/>
      <c r="G15" s="113"/>
      <c r="H15" s="113"/>
      <c r="I15" s="113" t="s">
        <v>153</v>
      </c>
      <c r="J15" s="113"/>
      <c r="K15" s="113"/>
      <c r="L15" s="113"/>
      <c r="M15" s="113"/>
      <c r="N15" s="113"/>
      <c r="O15" s="59" t="s">
        <v>38</v>
      </c>
      <c r="P15" s="59" t="s">
        <v>117</v>
      </c>
      <c r="Q15" s="109" t="s">
        <v>85</v>
      </c>
      <c r="R15" s="109"/>
      <c r="S15" s="59" t="s">
        <v>157</v>
      </c>
      <c r="T15" s="59" t="s">
        <v>158</v>
      </c>
      <c r="U15" s="59" t="s">
        <v>159</v>
      </c>
      <c r="V15" s="59"/>
      <c r="W15" s="71" t="s">
        <v>165</v>
      </c>
    </row>
    <row r="16" spans="1:23" x14ac:dyDescent="0.25">
      <c r="S16" s="50"/>
    </row>
    <row r="17" spans="2:23" ht="31" customHeight="1" x14ac:dyDescent="0.25">
      <c r="B17" s="112" t="s">
        <v>167</v>
      </c>
      <c r="C17" s="112"/>
      <c r="D17" s="112"/>
      <c r="E17" s="112"/>
      <c r="F17" s="112"/>
      <c r="G17" s="112"/>
      <c r="H17" s="112"/>
      <c r="I17" s="112"/>
      <c r="J17" s="112"/>
      <c r="K17" s="112"/>
      <c r="L17" s="112"/>
      <c r="M17" s="112"/>
      <c r="N17" s="112"/>
      <c r="O17" s="112"/>
      <c r="P17" s="112"/>
      <c r="Q17" s="112"/>
      <c r="R17" s="112"/>
      <c r="S17" s="112"/>
      <c r="T17" s="112"/>
      <c r="U17" s="112"/>
      <c r="V17" s="112"/>
      <c r="W17" s="112"/>
    </row>
    <row r="19" spans="2:23" ht="13" x14ac:dyDescent="0.25">
      <c r="C19" s="10"/>
      <c r="D19" s="10"/>
      <c r="E19" s="10"/>
      <c r="F19" s="10"/>
      <c r="G19" s="66"/>
      <c r="H19" s="10"/>
      <c r="I19" s="10"/>
      <c r="J19" s="10"/>
      <c r="K19" s="10"/>
      <c r="L19" s="10"/>
      <c r="M19" s="10"/>
      <c r="N19" s="10"/>
      <c r="O19" s="10"/>
      <c r="P19" s="10"/>
    </row>
    <row r="20" spans="2:23" ht="13" x14ac:dyDescent="0.25">
      <c r="C20" s="10"/>
      <c r="D20" s="10"/>
      <c r="E20" s="10"/>
      <c r="F20" s="10"/>
      <c r="G20" s="67"/>
      <c r="H20" s="67"/>
      <c r="I20" s="67"/>
      <c r="J20" s="67"/>
      <c r="K20" s="67"/>
      <c r="L20" s="10"/>
      <c r="M20" s="10"/>
      <c r="N20" s="10"/>
      <c r="O20" s="10"/>
      <c r="P20" s="10"/>
    </row>
    <row r="21" spans="2:23" ht="13" x14ac:dyDescent="0.25">
      <c r="C21" s="10"/>
      <c r="D21" s="10"/>
      <c r="E21" s="10"/>
      <c r="F21" s="10"/>
      <c r="G21" s="67"/>
      <c r="H21" s="67"/>
      <c r="I21" s="67"/>
      <c r="J21" s="67"/>
      <c r="K21" s="67"/>
      <c r="L21" s="10"/>
      <c r="M21" s="10"/>
      <c r="N21" s="10"/>
      <c r="O21" s="10"/>
      <c r="P21" s="10"/>
    </row>
    <row r="22" spans="2:23" ht="13" x14ac:dyDescent="0.25">
      <c r="C22" s="10"/>
      <c r="D22" s="10"/>
      <c r="E22" s="10"/>
      <c r="F22" s="10"/>
      <c r="G22" s="68"/>
      <c r="H22" s="68"/>
      <c r="I22" s="69"/>
      <c r="J22" s="69"/>
      <c r="K22" s="69"/>
      <c r="L22" s="10"/>
      <c r="M22" s="10"/>
      <c r="N22" s="10"/>
      <c r="O22" s="10"/>
      <c r="P22" s="10"/>
    </row>
    <row r="23" spans="2:23" ht="13" x14ac:dyDescent="0.25">
      <c r="C23" s="10"/>
      <c r="D23" s="10"/>
      <c r="E23" s="10"/>
      <c r="F23" s="10"/>
      <c r="G23" s="68"/>
      <c r="H23" s="68"/>
      <c r="I23" s="69"/>
      <c r="J23" s="69"/>
      <c r="K23" s="69"/>
      <c r="L23" s="10"/>
      <c r="M23" s="10"/>
      <c r="N23" s="10"/>
      <c r="O23" s="10"/>
      <c r="P23" s="10"/>
    </row>
    <row r="24" spans="2:23" ht="13" x14ac:dyDescent="0.25">
      <c r="C24" s="10"/>
      <c r="D24" s="10"/>
      <c r="E24" s="10"/>
      <c r="F24" s="10"/>
      <c r="G24" s="68"/>
      <c r="H24" s="68"/>
      <c r="I24" s="69"/>
      <c r="J24" s="69"/>
      <c r="K24" s="69"/>
      <c r="L24" s="10"/>
      <c r="M24" s="10"/>
      <c r="N24" s="10"/>
      <c r="O24" s="10"/>
      <c r="P24" s="10"/>
    </row>
    <row r="25" spans="2:23" ht="13" x14ac:dyDescent="0.25">
      <c r="C25" s="10"/>
      <c r="D25" s="10"/>
      <c r="E25" s="10"/>
      <c r="F25" s="10"/>
      <c r="G25" s="68"/>
      <c r="H25" s="68"/>
      <c r="I25" s="69"/>
      <c r="J25" s="70"/>
      <c r="K25" s="69"/>
      <c r="L25" s="10"/>
      <c r="M25" s="10"/>
      <c r="N25" s="10"/>
      <c r="O25" s="10"/>
      <c r="P25" s="10"/>
    </row>
    <row r="26" spans="2:23" ht="13" x14ac:dyDescent="0.25">
      <c r="C26" s="10"/>
      <c r="D26" s="10"/>
      <c r="E26" s="10"/>
      <c r="F26" s="10"/>
      <c r="G26" s="68"/>
      <c r="H26" s="68"/>
      <c r="I26" s="70"/>
      <c r="J26" s="70"/>
      <c r="K26" s="70"/>
      <c r="L26" s="10"/>
      <c r="M26" s="10"/>
      <c r="N26" s="10"/>
      <c r="O26" s="10"/>
      <c r="P26" s="10"/>
    </row>
    <row r="27" spans="2:23" ht="13" x14ac:dyDescent="0.25">
      <c r="C27" s="10"/>
      <c r="D27" s="10"/>
      <c r="E27" s="10"/>
      <c r="F27" s="10"/>
      <c r="G27" s="68"/>
      <c r="H27" s="68"/>
      <c r="I27" s="69"/>
      <c r="J27" s="69"/>
      <c r="K27" s="69"/>
      <c r="L27" s="10"/>
      <c r="M27" s="10"/>
      <c r="N27" s="10"/>
      <c r="O27" s="10"/>
      <c r="P27" s="10"/>
    </row>
    <row r="28" spans="2:23" ht="13" x14ac:dyDescent="0.25">
      <c r="C28" s="10"/>
      <c r="D28" s="10"/>
      <c r="E28" s="10"/>
      <c r="F28" s="10"/>
      <c r="G28" s="68"/>
      <c r="H28" s="68"/>
      <c r="I28" s="69"/>
      <c r="J28" s="69"/>
      <c r="K28" s="69"/>
      <c r="L28" s="10"/>
      <c r="M28" s="10"/>
      <c r="N28" s="10"/>
      <c r="O28" s="10"/>
      <c r="P28" s="10"/>
    </row>
    <row r="29" spans="2:23" ht="13" x14ac:dyDescent="0.25">
      <c r="C29" s="10"/>
      <c r="D29" s="10"/>
      <c r="E29" s="10"/>
      <c r="F29" s="10"/>
      <c r="G29" s="68"/>
      <c r="H29" s="68"/>
      <c r="I29" s="69"/>
      <c r="J29" s="69"/>
      <c r="K29" s="69"/>
      <c r="L29" s="10"/>
      <c r="M29" s="10"/>
      <c r="N29" s="10"/>
      <c r="O29" s="10"/>
      <c r="P29" s="10"/>
    </row>
    <row r="30" spans="2:23" ht="13" x14ac:dyDescent="0.25">
      <c r="C30" s="10"/>
      <c r="D30" s="10"/>
      <c r="E30" s="10"/>
      <c r="F30" s="10"/>
      <c r="G30" s="68"/>
      <c r="H30" s="68"/>
      <c r="I30" s="70"/>
      <c r="J30" s="70"/>
      <c r="K30" s="70"/>
      <c r="L30" s="10"/>
      <c r="M30" s="10"/>
      <c r="N30" s="10"/>
      <c r="O30" s="10"/>
      <c r="P30" s="10"/>
    </row>
    <row r="31" spans="2:23" ht="13" x14ac:dyDescent="0.25">
      <c r="C31" s="10"/>
      <c r="D31" s="10"/>
      <c r="E31" s="10"/>
      <c r="F31" s="10"/>
      <c r="G31" s="68"/>
      <c r="H31" s="68"/>
      <c r="I31" s="69"/>
      <c r="J31" s="69"/>
      <c r="K31" s="69"/>
      <c r="L31" s="10"/>
      <c r="M31" s="10"/>
      <c r="N31" s="10"/>
      <c r="O31" s="10"/>
      <c r="P31" s="10"/>
    </row>
    <row r="32" spans="2:23" x14ac:dyDescent="0.25">
      <c r="C32" s="10"/>
      <c r="D32" s="10"/>
      <c r="E32" s="10"/>
      <c r="F32" s="10"/>
      <c r="G32" s="10"/>
      <c r="H32" s="10"/>
      <c r="I32" s="10"/>
      <c r="J32" s="10"/>
      <c r="K32" s="10"/>
      <c r="L32" s="10"/>
      <c r="M32" s="10"/>
      <c r="N32" s="10"/>
      <c r="O32" s="10"/>
      <c r="P32" s="10"/>
    </row>
    <row r="33" spans="3:16" x14ac:dyDescent="0.25">
      <c r="C33" s="10"/>
      <c r="D33" s="10"/>
      <c r="E33" s="10"/>
      <c r="F33" s="10"/>
      <c r="G33" s="10"/>
      <c r="H33" s="10"/>
      <c r="I33" s="10"/>
      <c r="J33" s="10"/>
      <c r="K33" s="10"/>
      <c r="L33" s="10"/>
      <c r="M33" s="10"/>
      <c r="N33" s="10"/>
      <c r="O33" s="10"/>
      <c r="P33" s="10"/>
    </row>
    <row r="34" spans="3:16" x14ac:dyDescent="0.25">
      <c r="C34" s="10"/>
      <c r="D34" s="10"/>
      <c r="E34" s="10"/>
      <c r="F34" s="10"/>
      <c r="G34" s="10"/>
      <c r="H34" s="10"/>
      <c r="I34" s="10"/>
      <c r="J34" s="10"/>
      <c r="K34" s="10"/>
      <c r="L34" s="10"/>
      <c r="M34" s="10"/>
      <c r="N34" s="10"/>
      <c r="O34" s="10"/>
      <c r="P34" s="10"/>
    </row>
    <row r="35" spans="3:16" x14ac:dyDescent="0.25">
      <c r="C35" s="10"/>
      <c r="D35" s="10"/>
      <c r="E35" s="10"/>
      <c r="F35" s="10"/>
      <c r="G35" s="10"/>
      <c r="H35" s="10"/>
      <c r="I35" s="10"/>
      <c r="J35" s="10"/>
      <c r="K35" s="10"/>
      <c r="L35" s="10"/>
      <c r="M35" s="10"/>
      <c r="N35" s="10"/>
      <c r="O35" s="10"/>
      <c r="P35" s="10"/>
    </row>
    <row r="36" spans="3:16" x14ac:dyDescent="0.25">
      <c r="C36" s="10"/>
      <c r="D36" s="10"/>
      <c r="E36" s="10"/>
      <c r="F36" s="10"/>
      <c r="G36" s="10"/>
      <c r="H36" s="10"/>
      <c r="I36" s="10"/>
      <c r="J36" s="10"/>
      <c r="K36" s="10"/>
      <c r="L36" s="10"/>
      <c r="M36" s="10"/>
      <c r="N36" s="10"/>
      <c r="O36" s="10"/>
      <c r="P36" s="10"/>
    </row>
    <row r="37" spans="3:16" x14ac:dyDescent="0.25">
      <c r="C37" s="10"/>
      <c r="D37" s="10"/>
      <c r="E37" s="10"/>
      <c r="F37" s="10"/>
      <c r="G37" s="10"/>
      <c r="H37" s="10"/>
      <c r="I37" s="10"/>
      <c r="J37" s="10"/>
      <c r="K37" s="10"/>
      <c r="L37" s="10"/>
      <c r="M37" s="10"/>
      <c r="N37" s="10"/>
      <c r="O37" s="10"/>
      <c r="P37" s="10"/>
    </row>
    <row r="38" spans="3:16" x14ac:dyDescent="0.25">
      <c r="C38" s="10"/>
      <c r="D38" s="10"/>
      <c r="E38" s="10"/>
      <c r="F38" s="10"/>
      <c r="G38" s="10"/>
      <c r="H38" s="10"/>
      <c r="I38" s="10"/>
      <c r="J38" s="10"/>
      <c r="K38" s="10"/>
      <c r="L38" s="10"/>
      <c r="M38" s="10"/>
      <c r="N38" s="10"/>
      <c r="O38" s="10"/>
      <c r="P38" s="10"/>
    </row>
    <row r="39" spans="3:16" x14ac:dyDescent="0.25">
      <c r="C39" s="10"/>
      <c r="D39" s="10"/>
      <c r="E39" s="10"/>
      <c r="F39" s="10"/>
      <c r="G39" s="10"/>
      <c r="H39" s="10"/>
      <c r="I39" s="10"/>
      <c r="J39" s="10"/>
      <c r="K39" s="10"/>
      <c r="L39" s="10"/>
      <c r="M39" s="10"/>
      <c r="N39" s="10"/>
      <c r="O39" s="10"/>
      <c r="P39" s="10"/>
    </row>
    <row r="40" spans="3:16" x14ac:dyDescent="0.25">
      <c r="C40" s="10"/>
      <c r="D40" s="10"/>
      <c r="E40" s="10"/>
      <c r="F40" s="10"/>
      <c r="G40" s="10"/>
      <c r="H40" s="10"/>
      <c r="I40" s="10"/>
      <c r="J40" s="10"/>
      <c r="K40" s="10"/>
      <c r="L40" s="10"/>
      <c r="M40" s="10"/>
      <c r="N40" s="10"/>
      <c r="O40" s="10"/>
      <c r="P40" s="10"/>
    </row>
    <row r="41" spans="3:16" x14ac:dyDescent="0.25">
      <c r="C41" s="10"/>
      <c r="D41" s="10"/>
      <c r="E41" s="10"/>
      <c r="F41" s="10"/>
      <c r="G41" s="10"/>
      <c r="H41" s="10"/>
      <c r="I41" s="10"/>
      <c r="J41" s="10"/>
      <c r="K41" s="10"/>
      <c r="L41" s="10"/>
      <c r="M41" s="10"/>
      <c r="N41" s="10"/>
      <c r="O41" s="10"/>
      <c r="P41" s="10"/>
    </row>
    <row r="42" spans="3:16" x14ac:dyDescent="0.25">
      <c r="C42" s="10"/>
      <c r="D42" s="10"/>
      <c r="E42" s="10"/>
      <c r="F42" s="10"/>
      <c r="G42" s="10"/>
      <c r="H42" s="10"/>
      <c r="I42" s="10"/>
      <c r="J42" s="10"/>
      <c r="K42" s="10"/>
      <c r="L42" s="10"/>
      <c r="M42" s="10"/>
      <c r="N42" s="10"/>
      <c r="O42" s="10"/>
      <c r="P42" s="10"/>
    </row>
    <row r="43" spans="3:16" x14ac:dyDescent="0.25">
      <c r="C43" s="10"/>
      <c r="D43" s="10"/>
      <c r="E43" s="10"/>
      <c r="F43" s="10"/>
      <c r="G43" s="10"/>
      <c r="H43" s="10"/>
      <c r="I43" s="10"/>
      <c r="J43" s="10"/>
      <c r="K43" s="10"/>
      <c r="L43" s="10"/>
      <c r="M43" s="10"/>
      <c r="N43" s="10"/>
      <c r="O43" s="10"/>
      <c r="P43" s="10"/>
    </row>
    <row r="44" spans="3:16" x14ac:dyDescent="0.25">
      <c r="C44" s="10"/>
      <c r="D44" s="10"/>
      <c r="E44" s="10"/>
      <c r="F44" s="10"/>
      <c r="G44" s="10"/>
      <c r="H44" s="10"/>
      <c r="I44" s="10"/>
      <c r="J44" s="10"/>
      <c r="K44" s="10"/>
      <c r="L44" s="10"/>
      <c r="M44" s="10"/>
      <c r="N44" s="10"/>
      <c r="O44" s="10"/>
      <c r="P44" s="10"/>
    </row>
    <row r="45" spans="3:16" x14ac:dyDescent="0.25">
      <c r="C45" s="10"/>
      <c r="D45" s="10"/>
      <c r="E45" s="10"/>
      <c r="F45" s="10"/>
      <c r="G45" s="10"/>
      <c r="H45" s="10"/>
      <c r="I45" s="10"/>
      <c r="J45" s="10"/>
      <c r="K45" s="10"/>
      <c r="L45" s="10"/>
      <c r="M45" s="10"/>
      <c r="N45" s="10"/>
      <c r="O45" s="10"/>
      <c r="P45" s="10"/>
    </row>
    <row r="46" spans="3:16" x14ac:dyDescent="0.25">
      <c r="C46" s="10"/>
      <c r="D46" s="10"/>
      <c r="E46" s="10"/>
      <c r="F46" s="10"/>
      <c r="G46" s="10"/>
      <c r="H46" s="10"/>
      <c r="I46" s="10"/>
      <c r="J46" s="10"/>
      <c r="K46" s="10"/>
      <c r="L46" s="10"/>
      <c r="M46" s="10"/>
      <c r="N46" s="10"/>
      <c r="O46" s="10"/>
      <c r="P46" s="10"/>
    </row>
    <row r="47" spans="3:16" x14ac:dyDescent="0.25">
      <c r="C47" s="10"/>
      <c r="D47" s="10"/>
      <c r="E47" s="10"/>
      <c r="F47" s="10"/>
      <c r="G47" s="10"/>
      <c r="H47" s="10"/>
      <c r="I47" s="10"/>
      <c r="J47" s="10"/>
      <c r="K47" s="10"/>
      <c r="L47" s="10"/>
      <c r="M47" s="10"/>
      <c r="N47" s="10"/>
      <c r="O47" s="10"/>
      <c r="P47" s="10"/>
    </row>
    <row r="48" spans="3:16" x14ac:dyDescent="0.25">
      <c r="C48" s="10"/>
      <c r="D48" s="10"/>
      <c r="E48" s="10"/>
      <c r="F48" s="10"/>
      <c r="G48" s="10"/>
      <c r="H48" s="10"/>
      <c r="I48" s="10"/>
      <c r="J48" s="10"/>
      <c r="K48" s="10"/>
      <c r="L48" s="10"/>
      <c r="M48" s="10"/>
      <c r="N48" s="10"/>
      <c r="O48" s="10"/>
      <c r="P48" s="10"/>
    </row>
    <row r="49" spans="3:16" x14ac:dyDescent="0.25">
      <c r="C49" s="10"/>
      <c r="D49" s="10"/>
      <c r="E49" s="10"/>
      <c r="F49" s="10"/>
      <c r="G49" s="10"/>
      <c r="H49" s="10"/>
      <c r="I49" s="10"/>
      <c r="J49" s="10"/>
      <c r="K49" s="10"/>
      <c r="L49" s="10"/>
      <c r="M49" s="10"/>
      <c r="N49" s="10"/>
      <c r="O49" s="10"/>
      <c r="P49" s="10"/>
    </row>
    <row r="50" spans="3:16" x14ac:dyDescent="0.25">
      <c r="C50" s="10"/>
      <c r="D50" s="10"/>
      <c r="E50" s="10"/>
      <c r="F50" s="10"/>
      <c r="G50" s="10"/>
      <c r="H50" s="10"/>
      <c r="I50" s="10"/>
      <c r="J50" s="10"/>
      <c r="K50" s="10"/>
      <c r="L50" s="10"/>
      <c r="M50" s="10"/>
      <c r="N50" s="10"/>
      <c r="O50" s="10"/>
      <c r="P50" s="10"/>
    </row>
    <row r="51" spans="3:16" x14ac:dyDescent="0.25">
      <c r="C51" s="10"/>
      <c r="D51" s="10"/>
      <c r="E51" s="10"/>
      <c r="F51" s="10"/>
      <c r="G51" s="10"/>
      <c r="H51" s="10"/>
      <c r="I51" s="10"/>
      <c r="J51" s="10"/>
      <c r="K51" s="10"/>
      <c r="L51" s="10"/>
      <c r="M51" s="10"/>
      <c r="N51" s="10"/>
      <c r="O51" s="10"/>
      <c r="P51" s="10"/>
    </row>
    <row r="52" spans="3:16" x14ac:dyDescent="0.25">
      <c r="C52" s="10"/>
      <c r="D52" s="10"/>
      <c r="E52" s="10"/>
      <c r="F52" s="10"/>
      <c r="G52" s="10"/>
      <c r="H52" s="10"/>
      <c r="I52" s="10"/>
      <c r="J52" s="10"/>
      <c r="K52" s="10"/>
      <c r="L52" s="10"/>
      <c r="M52" s="10"/>
      <c r="N52" s="10"/>
      <c r="O52" s="10"/>
      <c r="P52" s="10"/>
    </row>
    <row r="53" spans="3:16" x14ac:dyDescent="0.25">
      <c r="C53" s="10"/>
      <c r="D53" s="10"/>
      <c r="E53" s="10"/>
      <c r="F53" s="10"/>
      <c r="G53" s="10"/>
      <c r="H53" s="10"/>
      <c r="I53" s="10"/>
      <c r="J53" s="10"/>
      <c r="K53" s="10"/>
      <c r="L53" s="10"/>
      <c r="M53" s="10"/>
      <c r="N53" s="10"/>
      <c r="O53" s="10"/>
      <c r="P53" s="10"/>
    </row>
    <row r="54" spans="3:16" x14ac:dyDescent="0.25">
      <c r="C54" s="10"/>
      <c r="D54" s="10"/>
      <c r="E54" s="10"/>
      <c r="F54" s="10"/>
      <c r="G54" s="10"/>
      <c r="H54" s="10"/>
      <c r="I54" s="10"/>
      <c r="J54" s="10"/>
      <c r="K54" s="10"/>
      <c r="L54" s="10"/>
      <c r="M54" s="10"/>
      <c r="N54" s="10"/>
      <c r="O54" s="10"/>
      <c r="P54" s="10"/>
    </row>
    <row r="55" spans="3:16" x14ac:dyDescent="0.25">
      <c r="C55" s="10"/>
      <c r="D55" s="10"/>
      <c r="E55" s="10"/>
      <c r="F55" s="10"/>
      <c r="G55" s="10"/>
      <c r="H55" s="10"/>
      <c r="I55" s="10"/>
      <c r="J55" s="10"/>
      <c r="K55" s="10"/>
      <c r="L55" s="10"/>
      <c r="M55" s="10"/>
      <c r="N55" s="10"/>
      <c r="O55" s="10"/>
      <c r="P55" s="10"/>
    </row>
    <row r="56" spans="3:16" x14ac:dyDescent="0.25">
      <c r="C56" s="10"/>
      <c r="D56" s="10"/>
      <c r="E56" s="10"/>
      <c r="F56" s="10"/>
      <c r="G56" s="10"/>
      <c r="H56" s="10"/>
      <c r="I56" s="10"/>
      <c r="J56" s="10"/>
      <c r="K56" s="10"/>
      <c r="L56" s="10"/>
      <c r="M56" s="10"/>
      <c r="N56" s="10"/>
      <c r="O56" s="10"/>
      <c r="P56" s="10"/>
    </row>
    <row r="57" spans="3:16" x14ac:dyDescent="0.25">
      <c r="C57" s="10"/>
      <c r="D57" s="10"/>
      <c r="E57" s="10"/>
      <c r="F57" s="10"/>
      <c r="G57" s="10"/>
      <c r="H57" s="10"/>
      <c r="I57" s="10"/>
      <c r="J57" s="10"/>
      <c r="K57" s="10"/>
      <c r="L57" s="10"/>
      <c r="M57" s="10"/>
      <c r="N57" s="10"/>
      <c r="O57" s="10"/>
      <c r="P57" s="10"/>
    </row>
    <row r="58" spans="3:16" x14ac:dyDescent="0.25">
      <c r="C58" s="10"/>
      <c r="D58" s="10"/>
      <c r="E58" s="10"/>
      <c r="F58" s="10"/>
      <c r="G58" s="10"/>
      <c r="H58" s="10"/>
      <c r="I58" s="10"/>
      <c r="J58" s="10"/>
      <c r="K58" s="10"/>
      <c r="L58" s="10"/>
      <c r="M58" s="10"/>
      <c r="N58" s="10"/>
      <c r="O58" s="10"/>
      <c r="P58" s="10"/>
    </row>
    <row r="59" spans="3:16" x14ac:dyDescent="0.25">
      <c r="C59" s="10"/>
      <c r="D59" s="10"/>
      <c r="E59" s="10"/>
      <c r="F59" s="10"/>
      <c r="G59" s="10"/>
      <c r="H59" s="10"/>
      <c r="I59" s="10"/>
      <c r="J59" s="10"/>
      <c r="K59" s="10"/>
      <c r="L59" s="10"/>
      <c r="M59" s="10"/>
      <c r="N59" s="10"/>
      <c r="O59" s="10"/>
      <c r="P59" s="10"/>
    </row>
    <row r="60" spans="3:16" x14ac:dyDescent="0.25">
      <c r="C60" s="10"/>
      <c r="D60" s="10"/>
      <c r="E60" s="10"/>
      <c r="F60" s="10"/>
      <c r="G60" s="10"/>
      <c r="H60" s="10"/>
      <c r="I60" s="10"/>
      <c r="J60" s="10"/>
      <c r="K60" s="10"/>
      <c r="L60" s="10"/>
      <c r="M60" s="10"/>
      <c r="N60" s="10"/>
      <c r="O60" s="10"/>
      <c r="P60" s="10"/>
    </row>
    <row r="61" spans="3:16" x14ac:dyDescent="0.25">
      <c r="C61" s="10"/>
      <c r="D61" s="10"/>
      <c r="E61" s="10"/>
      <c r="F61" s="10"/>
      <c r="G61" s="10"/>
      <c r="H61" s="10"/>
      <c r="I61" s="10"/>
      <c r="J61" s="10"/>
      <c r="K61" s="10"/>
      <c r="L61" s="10"/>
      <c r="M61" s="10"/>
      <c r="N61" s="10"/>
      <c r="O61" s="10"/>
      <c r="P61" s="10"/>
    </row>
  </sheetData>
  <mergeCells count="17">
    <mergeCell ref="A1:M1"/>
    <mergeCell ref="A2:H2"/>
    <mergeCell ref="A3:H3"/>
    <mergeCell ref="I13:N13"/>
    <mergeCell ref="I14:N14"/>
    <mergeCell ref="I11:N11"/>
    <mergeCell ref="C13:H13"/>
    <mergeCell ref="C11:H11"/>
    <mergeCell ref="C14:H14"/>
    <mergeCell ref="Q12:R12"/>
    <mergeCell ref="Q15:R15"/>
    <mergeCell ref="O11:V11"/>
    <mergeCell ref="S12:V12"/>
    <mergeCell ref="B17:W17"/>
    <mergeCell ref="I15:N15"/>
    <mergeCell ref="C15:H15"/>
    <mergeCell ref="O12:P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1352"/>
  <sheetViews>
    <sheetView topLeftCell="C1" zoomScale="80" zoomScaleNormal="80" workbookViewId="0">
      <selection activeCell="C1" sqref="C1:M1"/>
    </sheetView>
  </sheetViews>
  <sheetFormatPr defaultRowHeight="12.5" x14ac:dyDescent="0.25"/>
  <cols>
    <col min="1" max="1" width="6.7265625" hidden="1" customWidth="1"/>
    <col min="2" max="2" width="5.54296875" hidden="1" customWidth="1"/>
    <col min="3" max="3" width="25.26953125" customWidth="1"/>
    <col min="4" max="4" width="9.1796875" customWidth="1"/>
    <col min="5" max="8" width="11.7265625" customWidth="1"/>
    <col min="9" max="9" width="18.54296875" customWidth="1"/>
    <col min="10" max="13" width="11.7265625" customWidth="1"/>
  </cols>
  <sheetData>
    <row r="1" spans="1:15" ht="22.5" x14ac:dyDescent="0.25">
      <c r="C1" s="118" t="s">
        <v>69</v>
      </c>
      <c r="D1" s="118"/>
      <c r="E1" s="118"/>
      <c r="F1" s="118"/>
      <c r="G1" s="118"/>
      <c r="H1" s="118"/>
      <c r="I1" s="118"/>
      <c r="J1" s="118"/>
      <c r="K1" s="118"/>
      <c r="L1" s="118"/>
      <c r="M1" s="118"/>
    </row>
    <row r="4" spans="1:15" ht="13" thickBot="1" x14ac:dyDescent="0.3"/>
    <row r="5" spans="1:15" ht="18.75" hidden="1" customHeight="1" thickBot="1" x14ac:dyDescent="0.3">
      <c r="E5" s="29" t="s">
        <v>93</v>
      </c>
      <c r="F5" s="29" t="s">
        <v>86</v>
      </c>
      <c r="G5" s="13" t="s">
        <v>107</v>
      </c>
      <c r="H5" s="13" t="s">
        <v>108</v>
      </c>
      <c r="I5" s="13" t="s">
        <v>109</v>
      </c>
      <c r="J5" s="29" t="s">
        <v>87</v>
      </c>
      <c r="K5" s="13" t="s">
        <v>110</v>
      </c>
      <c r="L5" s="13" t="s">
        <v>111</v>
      </c>
      <c r="M5" s="13" t="s">
        <v>112</v>
      </c>
    </row>
    <row r="6" spans="1:15" ht="20.25" customHeight="1" x14ac:dyDescent="0.25">
      <c r="C6" s="119" t="s">
        <v>3</v>
      </c>
      <c r="D6" s="119" t="s">
        <v>123</v>
      </c>
      <c r="E6" s="121" t="s">
        <v>118</v>
      </c>
      <c r="F6" s="123" t="s">
        <v>86</v>
      </c>
      <c r="G6" s="124"/>
      <c r="H6" s="125"/>
      <c r="I6" s="126" t="s">
        <v>126</v>
      </c>
      <c r="J6" s="123" t="s">
        <v>87</v>
      </c>
      <c r="K6" s="124"/>
      <c r="L6" s="124"/>
      <c r="M6" s="124"/>
    </row>
    <row r="7" spans="1:15" ht="42.75" customHeight="1" x14ac:dyDescent="0.25">
      <c r="A7" s="1"/>
      <c r="B7" s="1"/>
      <c r="C7" s="120"/>
      <c r="D7" s="120"/>
      <c r="E7" s="122"/>
      <c r="F7" s="43" t="s">
        <v>120</v>
      </c>
      <c r="G7" s="24" t="s">
        <v>38</v>
      </c>
      <c r="H7" s="25" t="s">
        <v>117</v>
      </c>
      <c r="I7" s="127"/>
      <c r="J7" s="43" t="s">
        <v>122</v>
      </c>
      <c r="K7" s="24" t="s">
        <v>88</v>
      </c>
      <c r="L7" s="24" t="s">
        <v>89</v>
      </c>
      <c r="M7" s="48" t="s">
        <v>103</v>
      </c>
      <c r="O7" s="45" t="s">
        <v>116</v>
      </c>
    </row>
    <row r="8" spans="1:15" ht="13" x14ac:dyDescent="0.25">
      <c r="A8" s="11" t="str">
        <f>B8&amp;"_"&amp;D8</f>
        <v>AUS_1975</v>
      </c>
      <c r="B8" t="s">
        <v>5</v>
      </c>
      <c r="C8" s="8" t="s">
        <v>39</v>
      </c>
      <c r="D8" s="4">
        <v>1975</v>
      </c>
      <c r="E8" s="30">
        <f>IF(AND(G8=".",H8=".",I8=".",K8=".",L8=".",M8="."),".",AVERAGE(G8,H8,I8,K8,L8,M8))</f>
        <v>4.229166666666667</v>
      </c>
      <c r="F8" s="31">
        <f>AVERAGE(G8:H8)</f>
        <v>3.6875</v>
      </c>
      <c r="G8" s="32">
        <v>4.5</v>
      </c>
      <c r="H8" s="32">
        <v>2.875</v>
      </c>
      <c r="I8" s="30">
        <v>6</v>
      </c>
      <c r="J8" s="31">
        <f>AVERAGE(K8:M8)</f>
        <v>4</v>
      </c>
      <c r="K8" s="32">
        <v>6</v>
      </c>
      <c r="L8" s="32">
        <v>6</v>
      </c>
      <c r="M8" s="33">
        <v>0</v>
      </c>
      <c r="N8" s="2"/>
      <c r="O8" s="46" t="s">
        <v>131</v>
      </c>
    </row>
    <row r="9" spans="1:15" ht="13" x14ac:dyDescent="0.25">
      <c r="A9" s="11" t="str">
        <f t="shared" ref="A9:A67" si="0">B9&amp;"_"&amp;D9</f>
        <v>AUS_1976</v>
      </c>
      <c r="B9" t="s">
        <v>5</v>
      </c>
      <c r="C9" s="8" t="s">
        <v>39</v>
      </c>
      <c r="D9" s="4">
        <v>1976</v>
      </c>
      <c r="E9" s="30">
        <f t="shared" ref="E9:E72" si="1">IF(AND(G9=".",H9=".",I9=".",K9=".",L9=".",M9="."),".",AVERAGE(G9,H9,I9,K9,L9,M9))</f>
        <v>4.229166666666667</v>
      </c>
      <c r="F9" s="31">
        <f t="shared" ref="F9:F67" si="2">AVERAGE(G9:H9)</f>
        <v>3.6875</v>
      </c>
      <c r="G9" s="32">
        <v>4.5</v>
      </c>
      <c r="H9" s="32">
        <v>2.875</v>
      </c>
      <c r="I9" s="30">
        <v>6</v>
      </c>
      <c r="J9" s="31">
        <f t="shared" ref="J9:J67" si="3">AVERAGE(K9:M9)</f>
        <v>4</v>
      </c>
      <c r="K9" s="32">
        <v>6</v>
      </c>
      <c r="L9" s="32">
        <v>6</v>
      </c>
      <c r="M9" s="33">
        <v>0</v>
      </c>
      <c r="N9" s="2"/>
      <c r="O9" s="46" t="s">
        <v>119</v>
      </c>
    </row>
    <row r="10" spans="1:15" ht="13" x14ac:dyDescent="0.25">
      <c r="A10" s="11" t="str">
        <f t="shared" si="0"/>
        <v>AUS_1977</v>
      </c>
      <c r="B10" t="s">
        <v>5</v>
      </c>
      <c r="C10" s="8" t="s">
        <v>39</v>
      </c>
      <c r="D10" s="4">
        <v>1977</v>
      </c>
      <c r="E10" s="30">
        <f t="shared" si="1"/>
        <v>4.229166666666667</v>
      </c>
      <c r="F10" s="31">
        <f t="shared" si="2"/>
        <v>3.6875</v>
      </c>
      <c r="G10" s="32">
        <v>4.5</v>
      </c>
      <c r="H10" s="32">
        <v>2.875</v>
      </c>
      <c r="I10" s="30">
        <v>6</v>
      </c>
      <c r="J10" s="31">
        <f t="shared" si="3"/>
        <v>4</v>
      </c>
      <c r="K10" s="32">
        <v>6</v>
      </c>
      <c r="L10" s="32">
        <v>6</v>
      </c>
      <c r="M10" s="33">
        <v>0</v>
      </c>
      <c r="N10" s="2"/>
      <c r="O10" s="46" t="s">
        <v>133</v>
      </c>
    </row>
    <row r="11" spans="1:15" ht="13" x14ac:dyDescent="0.3">
      <c r="A11" s="11" t="str">
        <f t="shared" si="0"/>
        <v>AUS_1978</v>
      </c>
      <c r="B11" t="s">
        <v>5</v>
      </c>
      <c r="C11" s="8" t="s">
        <v>39</v>
      </c>
      <c r="D11" s="4">
        <v>1978</v>
      </c>
      <c r="E11" s="30">
        <f t="shared" si="1"/>
        <v>4.229166666666667</v>
      </c>
      <c r="F11" s="31">
        <f t="shared" si="2"/>
        <v>3.6875</v>
      </c>
      <c r="G11" s="32">
        <v>4.5</v>
      </c>
      <c r="H11" s="32">
        <v>2.875</v>
      </c>
      <c r="I11" s="30">
        <v>6</v>
      </c>
      <c r="J11" s="31">
        <f t="shared" si="3"/>
        <v>4</v>
      </c>
      <c r="K11" s="32">
        <v>6</v>
      </c>
      <c r="L11" s="32">
        <v>6</v>
      </c>
      <c r="M11" s="33">
        <v>0</v>
      </c>
      <c r="N11" s="2"/>
      <c r="O11" s="47" t="s">
        <v>121</v>
      </c>
    </row>
    <row r="12" spans="1:15" ht="13" x14ac:dyDescent="0.25">
      <c r="A12" s="11" t="str">
        <f t="shared" si="0"/>
        <v>AUS_1979</v>
      </c>
      <c r="B12" t="s">
        <v>5</v>
      </c>
      <c r="C12" s="8" t="s">
        <v>39</v>
      </c>
      <c r="D12" s="4">
        <v>1979</v>
      </c>
      <c r="E12" s="30">
        <f t="shared" si="1"/>
        <v>4.229166666666667</v>
      </c>
      <c r="F12" s="31">
        <f t="shared" si="2"/>
        <v>3.6875</v>
      </c>
      <c r="G12" s="32">
        <v>4.5</v>
      </c>
      <c r="H12" s="32">
        <v>2.875</v>
      </c>
      <c r="I12" s="30">
        <v>6</v>
      </c>
      <c r="J12" s="31">
        <f t="shared" si="3"/>
        <v>4</v>
      </c>
      <c r="K12" s="32">
        <v>6</v>
      </c>
      <c r="L12" s="32">
        <v>6</v>
      </c>
      <c r="M12" s="33">
        <v>0</v>
      </c>
      <c r="N12" s="2"/>
      <c r="O12" s="46" t="s">
        <v>100</v>
      </c>
    </row>
    <row r="13" spans="1:15" x14ac:dyDescent="0.25">
      <c r="A13" s="11" t="str">
        <f t="shared" si="0"/>
        <v>AUS_1980</v>
      </c>
      <c r="B13" t="s">
        <v>5</v>
      </c>
      <c r="C13" s="8" t="s">
        <v>39</v>
      </c>
      <c r="D13" s="4">
        <v>1980</v>
      </c>
      <c r="E13" s="30">
        <f t="shared" si="1"/>
        <v>4.229166666666667</v>
      </c>
      <c r="F13" s="31">
        <f t="shared" si="2"/>
        <v>3.6875</v>
      </c>
      <c r="G13" s="32">
        <v>4.5</v>
      </c>
      <c r="H13" s="32">
        <v>2.875</v>
      </c>
      <c r="I13" s="30">
        <v>6</v>
      </c>
      <c r="J13" s="31">
        <f t="shared" si="3"/>
        <v>4</v>
      </c>
      <c r="K13" s="32">
        <v>6</v>
      </c>
      <c r="L13" s="32">
        <v>6</v>
      </c>
      <c r="M13" s="33">
        <v>0</v>
      </c>
      <c r="N13" s="2"/>
      <c r="O13" s="42"/>
    </row>
    <row r="14" spans="1:15" ht="13" x14ac:dyDescent="0.25">
      <c r="A14" s="11" t="str">
        <f t="shared" si="0"/>
        <v>AUS_1981</v>
      </c>
      <c r="B14" t="s">
        <v>5</v>
      </c>
      <c r="C14" s="8" t="s">
        <v>39</v>
      </c>
      <c r="D14" s="4">
        <v>1981</v>
      </c>
      <c r="E14" s="30">
        <f t="shared" si="1"/>
        <v>4.229166666666667</v>
      </c>
      <c r="F14" s="31">
        <f t="shared" si="2"/>
        <v>3.6875</v>
      </c>
      <c r="G14" s="32">
        <v>4.5</v>
      </c>
      <c r="H14" s="32">
        <v>2.875</v>
      </c>
      <c r="I14" s="30">
        <v>6</v>
      </c>
      <c r="J14" s="31">
        <f t="shared" si="3"/>
        <v>4</v>
      </c>
      <c r="K14" s="32">
        <v>6</v>
      </c>
      <c r="L14" s="32">
        <v>6</v>
      </c>
      <c r="M14" s="33">
        <v>0</v>
      </c>
      <c r="N14" s="2"/>
      <c r="O14" s="49" t="s">
        <v>135</v>
      </c>
    </row>
    <row r="15" spans="1:15" x14ac:dyDescent="0.25">
      <c r="A15" s="11" t="str">
        <f t="shared" si="0"/>
        <v>AUS_1982</v>
      </c>
      <c r="B15" t="s">
        <v>5</v>
      </c>
      <c r="C15" s="8" t="s">
        <v>39</v>
      </c>
      <c r="D15" s="4">
        <v>1982</v>
      </c>
      <c r="E15" s="30">
        <f t="shared" si="1"/>
        <v>4.229166666666667</v>
      </c>
      <c r="F15" s="31">
        <f t="shared" si="2"/>
        <v>3.6875</v>
      </c>
      <c r="G15" s="32">
        <v>4.5</v>
      </c>
      <c r="H15" s="32">
        <v>2.875</v>
      </c>
      <c r="I15" s="30">
        <v>6</v>
      </c>
      <c r="J15" s="31">
        <f t="shared" si="3"/>
        <v>4</v>
      </c>
      <c r="K15" s="32">
        <v>6</v>
      </c>
      <c r="L15" s="32">
        <v>6</v>
      </c>
      <c r="M15" s="33">
        <v>0</v>
      </c>
      <c r="N15" s="2"/>
    </row>
    <row r="16" spans="1:15" ht="13" x14ac:dyDescent="0.25">
      <c r="A16" s="11" t="str">
        <f t="shared" si="0"/>
        <v>AUS_1983</v>
      </c>
      <c r="B16" t="s">
        <v>5</v>
      </c>
      <c r="C16" s="8" t="s">
        <v>39</v>
      </c>
      <c r="D16" s="4">
        <v>1983</v>
      </c>
      <c r="E16" s="30">
        <f t="shared" si="1"/>
        <v>4.229166666666667</v>
      </c>
      <c r="F16" s="31">
        <f t="shared" si="2"/>
        <v>3.6875</v>
      </c>
      <c r="G16" s="32">
        <v>4.5</v>
      </c>
      <c r="H16" s="32">
        <v>2.875</v>
      </c>
      <c r="I16" s="30">
        <v>6</v>
      </c>
      <c r="J16" s="31">
        <f t="shared" si="3"/>
        <v>4</v>
      </c>
      <c r="K16" s="32">
        <v>6</v>
      </c>
      <c r="L16" s="32">
        <v>6</v>
      </c>
      <c r="M16" s="33">
        <v>0</v>
      </c>
      <c r="N16" s="2"/>
      <c r="O16" s="46"/>
    </row>
    <row r="17" spans="1:15" ht="13" x14ac:dyDescent="0.25">
      <c r="A17" s="11" t="str">
        <f t="shared" si="0"/>
        <v>AUS_1984</v>
      </c>
      <c r="B17" t="s">
        <v>5</v>
      </c>
      <c r="C17" s="8" t="s">
        <v>39</v>
      </c>
      <c r="D17" s="4">
        <v>1984</v>
      </c>
      <c r="E17" s="30">
        <f t="shared" si="1"/>
        <v>4.229166666666667</v>
      </c>
      <c r="F17" s="31">
        <f t="shared" si="2"/>
        <v>3.6875</v>
      </c>
      <c r="G17" s="32">
        <v>4.5</v>
      </c>
      <c r="H17" s="32">
        <v>2.875</v>
      </c>
      <c r="I17" s="30">
        <v>6</v>
      </c>
      <c r="J17" s="31">
        <f t="shared" si="3"/>
        <v>4</v>
      </c>
      <c r="K17" s="32">
        <v>6</v>
      </c>
      <c r="L17" s="32">
        <v>6</v>
      </c>
      <c r="M17" s="33">
        <v>0</v>
      </c>
      <c r="N17" s="2"/>
      <c r="O17" s="46"/>
    </row>
    <row r="18" spans="1:15" ht="13" x14ac:dyDescent="0.25">
      <c r="A18" s="11" t="str">
        <f t="shared" si="0"/>
        <v>AUS_1985</v>
      </c>
      <c r="B18" t="s">
        <v>5</v>
      </c>
      <c r="C18" s="8" t="s">
        <v>39</v>
      </c>
      <c r="D18" s="4">
        <v>1985</v>
      </c>
      <c r="E18" s="30">
        <f t="shared" si="1"/>
        <v>4.229166666666667</v>
      </c>
      <c r="F18" s="31">
        <f t="shared" si="2"/>
        <v>3.6875</v>
      </c>
      <c r="G18" s="32">
        <v>4.5</v>
      </c>
      <c r="H18" s="32">
        <v>2.875</v>
      </c>
      <c r="I18" s="30">
        <v>6</v>
      </c>
      <c r="J18" s="31">
        <f t="shared" si="3"/>
        <v>4</v>
      </c>
      <c r="K18" s="32">
        <v>6</v>
      </c>
      <c r="L18" s="32">
        <v>6</v>
      </c>
      <c r="M18" s="33">
        <v>0</v>
      </c>
      <c r="N18" s="2"/>
      <c r="O18" s="46"/>
    </row>
    <row r="19" spans="1:15" ht="13" x14ac:dyDescent="0.3">
      <c r="A19" s="11" t="str">
        <f t="shared" si="0"/>
        <v>AUS_1986</v>
      </c>
      <c r="B19" t="s">
        <v>5</v>
      </c>
      <c r="C19" s="8" t="s">
        <v>39</v>
      </c>
      <c r="D19" s="4">
        <v>1986</v>
      </c>
      <c r="E19" s="30">
        <f t="shared" si="1"/>
        <v>4.229166666666667</v>
      </c>
      <c r="F19" s="31">
        <f t="shared" si="2"/>
        <v>3.6875</v>
      </c>
      <c r="G19" s="32">
        <v>4.5</v>
      </c>
      <c r="H19" s="32">
        <v>2.875</v>
      </c>
      <c r="I19" s="30">
        <v>6</v>
      </c>
      <c r="J19" s="31">
        <f t="shared" si="3"/>
        <v>4</v>
      </c>
      <c r="K19" s="32">
        <v>6</v>
      </c>
      <c r="L19" s="32">
        <v>6</v>
      </c>
      <c r="M19" s="33">
        <v>0</v>
      </c>
      <c r="N19" s="2"/>
      <c r="O19" s="47"/>
    </row>
    <row r="20" spans="1:15" x14ac:dyDescent="0.25">
      <c r="A20" s="11" t="str">
        <f t="shared" si="0"/>
        <v>AUS_1987</v>
      </c>
      <c r="B20" t="s">
        <v>5</v>
      </c>
      <c r="C20" s="8" t="s">
        <v>39</v>
      </c>
      <c r="D20" s="4">
        <v>1987</v>
      </c>
      <c r="E20" s="30">
        <f t="shared" si="1"/>
        <v>4.229166666666667</v>
      </c>
      <c r="F20" s="31">
        <f t="shared" si="2"/>
        <v>3.6875</v>
      </c>
      <c r="G20" s="32">
        <v>4.5</v>
      </c>
      <c r="H20" s="32">
        <v>2.875</v>
      </c>
      <c r="I20" s="30">
        <v>6</v>
      </c>
      <c r="J20" s="31">
        <f t="shared" si="3"/>
        <v>4</v>
      </c>
      <c r="K20" s="32">
        <v>6</v>
      </c>
      <c r="L20" s="32">
        <v>6</v>
      </c>
      <c r="M20" s="33">
        <v>0</v>
      </c>
      <c r="N20" s="2"/>
    </row>
    <row r="21" spans="1:15" x14ac:dyDescent="0.25">
      <c r="A21" s="11" t="str">
        <f t="shared" si="0"/>
        <v>AUS_1988</v>
      </c>
      <c r="B21" t="s">
        <v>5</v>
      </c>
      <c r="C21" s="8" t="s">
        <v>39</v>
      </c>
      <c r="D21" s="4">
        <v>1988</v>
      </c>
      <c r="E21" s="30">
        <f t="shared" si="1"/>
        <v>4.229166666666667</v>
      </c>
      <c r="F21" s="31">
        <f t="shared" si="2"/>
        <v>3.6875</v>
      </c>
      <c r="G21" s="32">
        <v>4.5</v>
      </c>
      <c r="H21" s="32">
        <v>2.875</v>
      </c>
      <c r="I21" s="30">
        <v>6</v>
      </c>
      <c r="J21" s="31">
        <f t="shared" si="3"/>
        <v>4</v>
      </c>
      <c r="K21" s="32">
        <v>6</v>
      </c>
      <c r="L21" s="32">
        <v>6</v>
      </c>
      <c r="M21" s="33">
        <v>0</v>
      </c>
      <c r="N21" s="2"/>
    </row>
    <row r="22" spans="1:15" x14ac:dyDescent="0.25">
      <c r="A22" s="11" t="str">
        <f t="shared" si="0"/>
        <v>AUS_1989</v>
      </c>
      <c r="B22" t="s">
        <v>5</v>
      </c>
      <c r="C22" s="8" t="s">
        <v>39</v>
      </c>
      <c r="D22" s="4">
        <v>1989</v>
      </c>
      <c r="E22" s="30">
        <f t="shared" si="1"/>
        <v>4.229166666666667</v>
      </c>
      <c r="F22" s="31">
        <f t="shared" si="2"/>
        <v>3.6875</v>
      </c>
      <c r="G22" s="32">
        <v>4.5</v>
      </c>
      <c r="H22" s="32">
        <v>2.875</v>
      </c>
      <c r="I22" s="30">
        <v>6</v>
      </c>
      <c r="J22" s="31">
        <f t="shared" si="3"/>
        <v>4</v>
      </c>
      <c r="K22" s="32">
        <v>6</v>
      </c>
      <c r="L22" s="32">
        <v>6</v>
      </c>
      <c r="M22" s="33">
        <v>0</v>
      </c>
      <c r="N22" s="2"/>
    </row>
    <row r="23" spans="1:15" x14ac:dyDescent="0.25">
      <c r="A23" s="11" t="str">
        <f t="shared" si="0"/>
        <v>AUS_1990</v>
      </c>
      <c r="B23" t="s">
        <v>5</v>
      </c>
      <c r="C23" s="8" t="s">
        <v>39</v>
      </c>
      <c r="D23" s="4">
        <v>1990</v>
      </c>
      <c r="E23" s="30">
        <f t="shared" si="1"/>
        <v>4.229166666666667</v>
      </c>
      <c r="F23" s="31">
        <f t="shared" si="2"/>
        <v>3.6875</v>
      </c>
      <c r="G23" s="32">
        <v>4.5</v>
      </c>
      <c r="H23" s="32">
        <v>2.875</v>
      </c>
      <c r="I23" s="30">
        <v>6</v>
      </c>
      <c r="J23" s="31">
        <f t="shared" si="3"/>
        <v>4</v>
      </c>
      <c r="K23" s="32">
        <v>6</v>
      </c>
      <c r="L23" s="32">
        <v>6</v>
      </c>
      <c r="M23" s="33">
        <v>0</v>
      </c>
      <c r="N23" s="2"/>
    </row>
    <row r="24" spans="1:15" x14ac:dyDescent="0.25">
      <c r="A24" s="11" t="str">
        <f t="shared" si="0"/>
        <v>AUS_1991</v>
      </c>
      <c r="B24" t="s">
        <v>5</v>
      </c>
      <c r="C24" s="8" t="s">
        <v>39</v>
      </c>
      <c r="D24" s="4">
        <v>1991</v>
      </c>
      <c r="E24" s="30">
        <f t="shared" si="1"/>
        <v>3.8958333333333335</v>
      </c>
      <c r="F24" s="31">
        <f t="shared" si="2"/>
        <v>3.6875</v>
      </c>
      <c r="G24" s="32">
        <v>4.5</v>
      </c>
      <c r="H24" s="32">
        <v>2.875</v>
      </c>
      <c r="I24" s="30">
        <v>5</v>
      </c>
      <c r="J24" s="31">
        <f t="shared" si="3"/>
        <v>3.6666666666666665</v>
      </c>
      <c r="K24" s="32">
        <v>6</v>
      </c>
      <c r="L24" s="32">
        <v>5</v>
      </c>
      <c r="M24" s="33">
        <v>0</v>
      </c>
      <c r="N24" s="2"/>
    </row>
    <row r="25" spans="1:15" x14ac:dyDescent="0.25">
      <c r="A25" s="11" t="str">
        <f t="shared" si="0"/>
        <v>AUS_1992</v>
      </c>
      <c r="B25" t="s">
        <v>5</v>
      </c>
      <c r="C25" s="8" t="s">
        <v>39</v>
      </c>
      <c r="D25" s="4">
        <v>1992</v>
      </c>
      <c r="E25" s="30">
        <f t="shared" si="1"/>
        <v>3.8058888912200928</v>
      </c>
      <c r="F25" s="31">
        <f t="shared" si="2"/>
        <v>3.6875</v>
      </c>
      <c r="G25" s="32">
        <v>4.5</v>
      </c>
      <c r="H25" s="32">
        <v>2.875</v>
      </c>
      <c r="I25" s="30">
        <v>4.4603333473205566</v>
      </c>
      <c r="J25" s="31">
        <f t="shared" si="3"/>
        <v>3.6666666666666665</v>
      </c>
      <c r="K25" s="32">
        <v>6</v>
      </c>
      <c r="L25" s="32">
        <v>5</v>
      </c>
      <c r="M25" s="33">
        <v>0</v>
      </c>
      <c r="N25" s="2"/>
    </row>
    <row r="26" spans="1:15" x14ac:dyDescent="0.25">
      <c r="A26" s="11" t="str">
        <f t="shared" si="0"/>
        <v>AUS_1993</v>
      </c>
      <c r="B26" t="s">
        <v>5</v>
      </c>
      <c r="C26" s="8" t="s">
        <v>39</v>
      </c>
      <c r="D26" s="4">
        <v>1993</v>
      </c>
      <c r="E26" s="30">
        <f t="shared" si="1"/>
        <v>3.6297221978505454</v>
      </c>
      <c r="F26" s="31">
        <f t="shared" si="2"/>
        <v>3.6875</v>
      </c>
      <c r="G26" s="32">
        <v>4.5</v>
      </c>
      <c r="H26" s="32">
        <v>2.875</v>
      </c>
      <c r="I26" s="30">
        <v>4.1533331871032715</v>
      </c>
      <c r="J26" s="31">
        <f t="shared" si="3"/>
        <v>3.4166666666666665</v>
      </c>
      <c r="K26" s="32">
        <v>6</v>
      </c>
      <c r="L26" s="32">
        <v>4.25</v>
      </c>
      <c r="M26" s="33">
        <v>0</v>
      </c>
      <c r="N26" s="2"/>
    </row>
    <row r="27" spans="1:15" x14ac:dyDescent="0.25">
      <c r="A27" s="11" t="str">
        <f t="shared" si="0"/>
        <v>AUS_1994</v>
      </c>
      <c r="B27" t="s">
        <v>5</v>
      </c>
      <c r="C27" s="8" t="s">
        <v>39</v>
      </c>
      <c r="D27" s="4">
        <v>1994</v>
      </c>
      <c r="E27" s="30">
        <f t="shared" si="1"/>
        <v>3.6182777881622314</v>
      </c>
      <c r="F27" s="31">
        <f t="shared" si="2"/>
        <v>3.6875</v>
      </c>
      <c r="G27" s="32">
        <v>4.5</v>
      </c>
      <c r="H27" s="32">
        <v>2.875</v>
      </c>
      <c r="I27" s="30">
        <v>4.0846667289733887</v>
      </c>
      <c r="J27" s="31">
        <f t="shared" si="3"/>
        <v>3.4166666666666665</v>
      </c>
      <c r="K27" s="32">
        <v>6</v>
      </c>
      <c r="L27" s="32">
        <v>4.25</v>
      </c>
      <c r="M27" s="33">
        <v>0</v>
      </c>
      <c r="N27" s="2"/>
    </row>
    <row r="28" spans="1:15" x14ac:dyDescent="0.25">
      <c r="A28" s="11" t="str">
        <f t="shared" si="0"/>
        <v>AUS_1995</v>
      </c>
      <c r="B28" t="s">
        <v>5</v>
      </c>
      <c r="C28" s="8" t="s">
        <v>39</v>
      </c>
      <c r="D28" s="4">
        <v>1995</v>
      </c>
      <c r="E28" s="30">
        <f t="shared" si="1"/>
        <v>3.5666666825612388</v>
      </c>
      <c r="F28" s="31">
        <f t="shared" si="2"/>
        <v>3.5625</v>
      </c>
      <c r="G28" s="32">
        <v>4.25</v>
      </c>
      <c r="H28" s="32">
        <v>2.875</v>
      </c>
      <c r="I28" s="30">
        <v>4.0250000953674316</v>
      </c>
      <c r="J28" s="31">
        <f t="shared" si="3"/>
        <v>3.4166666666666665</v>
      </c>
      <c r="K28" s="32">
        <v>6</v>
      </c>
      <c r="L28" s="32">
        <v>4.25</v>
      </c>
      <c r="M28" s="33">
        <v>0</v>
      </c>
      <c r="N28" s="2"/>
    </row>
    <row r="29" spans="1:15" x14ac:dyDescent="0.25">
      <c r="A29" s="11" t="str">
        <f t="shared" si="0"/>
        <v>AUS_1996</v>
      </c>
      <c r="B29" t="s">
        <v>5</v>
      </c>
      <c r="C29" s="8" t="s">
        <v>39</v>
      </c>
      <c r="D29" s="4">
        <v>1996</v>
      </c>
      <c r="E29" s="30">
        <f t="shared" si="1"/>
        <v>2.6386111179987588</v>
      </c>
      <c r="F29" s="31">
        <f t="shared" si="2"/>
        <v>3.0575000047683716</v>
      </c>
      <c r="G29" s="32">
        <v>3.25</v>
      </c>
      <c r="H29" s="32">
        <v>2.8650000095367432</v>
      </c>
      <c r="I29" s="30">
        <v>3.9666666984558105</v>
      </c>
      <c r="J29" s="31">
        <f t="shared" si="3"/>
        <v>1.9166666666666667</v>
      </c>
      <c r="K29" s="32">
        <v>3.75</v>
      </c>
      <c r="L29" s="32">
        <v>2</v>
      </c>
      <c r="M29" s="33">
        <v>0</v>
      </c>
      <c r="N29" s="2"/>
    </row>
    <row r="30" spans="1:15" x14ac:dyDescent="0.25">
      <c r="A30" s="11" t="str">
        <f t="shared" si="0"/>
        <v>AUS_1997</v>
      </c>
      <c r="B30" t="s">
        <v>5</v>
      </c>
      <c r="C30" s="8" t="s">
        <v>39</v>
      </c>
      <c r="D30" s="4">
        <v>1997</v>
      </c>
      <c r="E30" s="30">
        <f t="shared" si="1"/>
        <v>2.113777756690979</v>
      </c>
      <c r="F30" s="31">
        <f t="shared" si="2"/>
        <v>2.966666579246521</v>
      </c>
      <c r="G30" s="32">
        <v>3.0833332538604736</v>
      </c>
      <c r="H30" s="32">
        <v>2.8499999046325684</v>
      </c>
      <c r="I30" s="30">
        <v>1.999333381652832</v>
      </c>
      <c r="J30" s="31">
        <f t="shared" si="3"/>
        <v>1.5833333333333333</v>
      </c>
      <c r="K30" s="32">
        <v>3.75</v>
      </c>
      <c r="L30" s="32">
        <v>1</v>
      </c>
      <c r="M30" s="33">
        <v>0</v>
      </c>
      <c r="N30" s="2"/>
    </row>
    <row r="31" spans="1:15" x14ac:dyDescent="0.25">
      <c r="A31" s="11" t="str">
        <f t="shared" si="0"/>
        <v>AUS_1998</v>
      </c>
      <c r="B31" t="s">
        <v>5</v>
      </c>
      <c r="C31" s="8" t="s">
        <v>39</v>
      </c>
      <c r="D31" s="4">
        <v>1998</v>
      </c>
      <c r="E31" s="30">
        <f t="shared" si="1"/>
        <v>2.0630333224932351</v>
      </c>
      <c r="F31" s="31">
        <f t="shared" si="2"/>
        <v>2.8291666507720947</v>
      </c>
      <c r="G31" s="32">
        <v>3.0833332538604736</v>
      </c>
      <c r="H31" s="32">
        <v>2.5750000476837158</v>
      </c>
      <c r="I31" s="30">
        <v>1.9698666334152222</v>
      </c>
      <c r="J31" s="31">
        <f t="shared" si="3"/>
        <v>1.5833333333333333</v>
      </c>
      <c r="K31" s="32">
        <v>3.75</v>
      </c>
      <c r="L31" s="32">
        <v>1</v>
      </c>
      <c r="M31" s="33">
        <v>0</v>
      </c>
      <c r="N31" s="2"/>
    </row>
    <row r="32" spans="1:15" x14ac:dyDescent="0.25">
      <c r="A32" s="11" t="str">
        <f t="shared" si="0"/>
        <v>AUS_1999</v>
      </c>
      <c r="B32" t="s">
        <v>5</v>
      </c>
      <c r="C32" s="8" t="s">
        <v>39</v>
      </c>
      <c r="D32" s="4">
        <v>1999</v>
      </c>
      <c r="E32" s="30">
        <f t="shared" si="1"/>
        <v>1.8627777695655823</v>
      </c>
      <c r="F32" s="31">
        <f t="shared" si="2"/>
        <v>2.7916666269302368</v>
      </c>
      <c r="G32" s="32">
        <v>3.0833332538604736</v>
      </c>
      <c r="H32" s="32">
        <v>2.5</v>
      </c>
      <c r="I32" s="30">
        <v>1.96833336353302</v>
      </c>
      <c r="J32" s="31">
        <f t="shared" si="3"/>
        <v>1.2083333333333333</v>
      </c>
      <c r="K32" s="32">
        <v>2.625</v>
      </c>
      <c r="L32" s="32">
        <v>1</v>
      </c>
      <c r="M32" s="33">
        <v>0</v>
      </c>
      <c r="N32" s="2"/>
    </row>
    <row r="33" spans="1:14" x14ac:dyDescent="0.25">
      <c r="A33" s="11" t="str">
        <f t="shared" si="0"/>
        <v>AUS_2000</v>
      </c>
      <c r="B33" t="s">
        <v>5</v>
      </c>
      <c r="C33" s="8" t="s">
        <v>39</v>
      </c>
      <c r="D33" s="4">
        <v>2000</v>
      </c>
      <c r="E33" s="30">
        <f t="shared" si="1"/>
        <v>1.8444444139798482</v>
      </c>
      <c r="F33" s="31">
        <f t="shared" si="2"/>
        <v>2.7541666030883789</v>
      </c>
      <c r="G33" s="32">
        <v>3.0833332538604736</v>
      </c>
      <c r="H33" s="32">
        <v>2.4249999523162842</v>
      </c>
      <c r="I33" s="30">
        <v>1.9333332777023315</v>
      </c>
      <c r="J33" s="31">
        <f t="shared" si="3"/>
        <v>1.2083333333333333</v>
      </c>
      <c r="K33" s="32">
        <v>2.625</v>
      </c>
      <c r="L33" s="32">
        <v>1</v>
      </c>
      <c r="M33" s="33">
        <v>0</v>
      </c>
      <c r="N33" s="2"/>
    </row>
    <row r="34" spans="1:14" x14ac:dyDescent="0.25">
      <c r="A34" s="11" t="str">
        <f t="shared" si="0"/>
        <v>AUS_2001</v>
      </c>
      <c r="B34" t="s">
        <v>5</v>
      </c>
      <c r="C34" s="8" t="s">
        <v>39</v>
      </c>
      <c r="D34" s="4">
        <v>2001</v>
      </c>
      <c r="E34" s="30">
        <f t="shared" si="1"/>
        <v>1.7664444446563721</v>
      </c>
      <c r="F34" s="31">
        <f t="shared" si="2"/>
        <v>2.7041666507720947</v>
      </c>
      <c r="G34" s="32">
        <v>3.0833332538604736</v>
      </c>
      <c r="H34" s="32">
        <v>2.3250000476837158</v>
      </c>
      <c r="I34" s="30">
        <v>1.565333366394043</v>
      </c>
      <c r="J34" s="31">
        <f t="shared" si="3"/>
        <v>1.2083333333333333</v>
      </c>
      <c r="K34" s="32">
        <v>2.625</v>
      </c>
      <c r="L34" s="32">
        <v>1</v>
      </c>
      <c r="M34" s="33">
        <v>0</v>
      </c>
      <c r="N34" s="2"/>
    </row>
    <row r="35" spans="1:14" x14ac:dyDescent="0.25">
      <c r="A35" s="11" t="str">
        <f t="shared" si="0"/>
        <v>AUS_2002</v>
      </c>
      <c r="B35" t="s">
        <v>5</v>
      </c>
      <c r="C35" s="8" t="s">
        <v>39</v>
      </c>
      <c r="D35" s="4">
        <v>2002</v>
      </c>
      <c r="E35" s="30">
        <f t="shared" si="1"/>
        <v>1.7520000139872234</v>
      </c>
      <c r="F35" s="31">
        <f t="shared" si="2"/>
        <v>2.6625000238418579</v>
      </c>
      <c r="G35" s="32">
        <v>3</v>
      </c>
      <c r="H35" s="32">
        <v>2.3250000476837158</v>
      </c>
      <c r="I35" s="30">
        <v>1.562000036239624</v>
      </c>
      <c r="J35" s="31">
        <f t="shared" si="3"/>
        <v>1.2083333333333333</v>
      </c>
      <c r="K35" s="32">
        <v>2.625</v>
      </c>
      <c r="L35" s="32">
        <v>1</v>
      </c>
      <c r="M35" s="33">
        <v>0</v>
      </c>
      <c r="N35" s="2"/>
    </row>
    <row r="36" spans="1:14" x14ac:dyDescent="0.25">
      <c r="A36" s="11" t="str">
        <f t="shared" si="0"/>
        <v>AUS_2003</v>
      </c>
      <c r="B36" t="s">
        <v>5</v>
      </c>
      <c r="C36" s="8" t="s">
        <v>39</v>
      </c>
      <c r="D36" s="4">
        <v>2003</v>
      </c>
      <c r="E36" s="30">
        <f t="shared" si="1"/>
        <v>1.7528888980547588</v>
      </c>
      <c r="F36" s="31">
        <f t="shared" si="2"/>
        <v>2.6625000238418579</v>
      </c>
      <c r="G36" s="32">
        <v>3</v>
      </c>
      <c r="H36" s="32">
        <v>2.3250000476837158</v>
      </c>
      <c r="I36" s="30">
        <v>1.5673333406448364</v>
      </c>
      <c r="J36" s="31">
        <f t="shared" si="3"/>
        <v>1.2083333333333333</v>
      </c>
      <c r="K36" s="32">
        <v>2.625</v>
      </c>
      <c r="L36" s="32">
        <v>1</v>
      </c>
      <c r="M36" s="33">
        <v>0</v>
      </c>
      <c r="N36" s="2"/>
    </row>
    <row r="37" spans="1:14" x14ac:dyDescent="0.25">
      <c r="A37" s="11" t="str">
        <f t="shared" si="0"/>
        <v>AUS_2004</v>
      </c>
      <c r="B37" t="s">
        <v>5</v>
      </c>
      <c r="C37" s="8" t="s">
        <v>39</v>
      </c>
      <c r="D37" s="4">
        <v>2004</v>
      </c>
      <c r="E37" s="30">
        <f t="shared" si="1"/>
        <v>1.7449722290039063</v>
      </c>
      <c r="F37" s="31">
        <f t="shared" si="2"/>
        <v>2.6375000476837158</v>
      </c>
      <c r="G37" s="32">
        <v>3</v>
      </c>
      <c r="H37" s="32">
        <v>2.2750000953674316</v>
      </c>
      <c r="I37" s="30">
        <v>1.5698332786560059</v>
      </c>
      <c r="J37" s="31">
        <f t="shared" si="3"/>
        <v>1.2083333333333333</v>
      </c>
      <c r="K37" s="32">
        <v>2.625</v>
      </c>
      <c r="L37" s="32">
        <v>1</v>
      </c>
      <c r="M37" s="33">
        <v>0</v>
      </c>
      <c r="N37" s="2"/>
    </row>
    <row r="38" spans="1:14" x14ac:dyDescent="0.25">
      <c r="A38" s="11" t="str">
        <f t="shared" si="0"/>
        <v>AUS_2005</v>
      </c>
      <c r="B38" t="s">
        <v>5</v>
      </c>
      <c r="C38" s="8" t="s">
        <v>39</v>
      </c>
      <c r="D38" s="4">
        <v>2005</v>
      </c>
      <c r="E38" s="30">
        <f t="shared" si="1"/>
        <v>1.6120555599530537</v>
      </c>
      <c r="F38" s="31">
        <f t="shared" si="2"/>
        <v>2.237500011920929</v>
      </c>
      <c r="G38" s="32">
        <v>2.625</v>
      </c>
      <c r="H38" s="32">
        <v>1.8500000238418579</v>
      </c>
      <c r="I38" s="30">
        <v>1.5723333358764648</v>
      </c>
      <c r="J38" s="31">
        <f t="shared" si="3"/>
        <v>1.2083333333333333</v>
      </c>
      <c r="K38" s="32">
        <v>2.625</v>
      </c>
      <c r="L38" s="32">
        <v>1</v>
      </c>
      <c r="M38" s="33">
        <v>0</v>
      </c>
      <c r="N38" s="2"/>
    </row>
    <row r="39" spans="1:14" x14ac:dyDescent="0.25">
      <c r="A39" s="11" t="str">
        <f t="shared" si="0"/>
        <v>AUS_2006</v>
      </c>
      <c r="B39" t="s">
        <v>5</v>
      </c>
      <c r="C39" s="8" t="s">
        <v>39</v>
      </c>
      <c r="D39" s="4">
        <v>2006</v>
      </c>
      <c r="E39" s="30">
        <f t="shared" si="1"/>
        <v>1.6039722164471943</v>
      </c>
      <c r="F39" s="31">
        <f t="shared" si="2"/>
        <v>2.2124999761581421</v>
      </c>
      <c r="G39" s="32">
        <v>2.625</v>
      </c>
      <c r="H39" s="32">
        <v>1.7999999523162842</v>
      </c>
      <c r="I39" s="30">
        <v>1.5738333463668823</v>
      </c>
      <c r="J39" s="31">
        <f t="shared" si="3"/>
        <v>1.2083333333333333</v>
      </c>
      <c r="K39" s="32">
        <v>2.625</v>
      </c>
      <c r="L39" s="32">
        <v>1</v>
      </c>
      <c r="M39" s="33">
        <v>0</v>
      </c>
      <c r="N39" s="2"/>
    </row>
    <row r="40" spans="1:14" x14ac:dyDescent="0.25">
      <c r="A40" s="11" t="str">
        <f t="shared" si="0"/>
        <v>AUS_2007</v>
      </c>
      <c r="B40" t="s">
        <v>5</v>
      </c>
      <c r="C40" s="8" t="s">
        <v>39</v>
      </c>
      <c r="D40" s="4">
        <v>2007</v>
      </c>
      <c r="E40" s="30">
        <f t="shared" si="1"/>
        <v>1.4822222193082173</v>
      </c>
      <c r="F40" s="31">
        <f t="shared" si="2"/>
        <v>2.1875</v>
      </c>
      <c r="G40" s="32">
        <v>2.625</v>
      </c>
      <c r="H40" s="32">
        <v>1.75</v>
      </c>
      <c r="I40" s="30">
        <v>0.8933333158493042</v>
      </c>
      <c r="J40" s="31">
        <f t="shared" si="3"/>
        <v>1.2083333333333333</v>
      </c>
      <c r="K40" s="32">
        <v>2.625</v>
      </c>
      <c r="L40" s="32">
        <v>1</v>
      </c>
      <c r="M40" s="33">
        <v>0</v>
      </c>
      <c r="N40" s="2"/>
    </row>
    <row r="41" spans="1:14" x14ac:dyDescent="0.25">
      <c r="A41" s="11" t="str">
        <f t="shared" si="0"/>
        <v>AUS_2008</v>
      </c>
      <c r="B41" t="s">
        <v>5</v>
      </c>
      <c r="C41" s="8" t="s">
        <v>39</v>
      </c>
      <c r="D41" s="4">
        <v>2008</v>
      </c>
      <c r="E41" s="30">
        <f t="shared" si="1"/>
        <v>1.3135370314121246</v>
      </c>
      <c r="F41" s="31">
        <f t="shared" si="2"/>
        <v>2.1875</v>
      </c>
      <c r="G41" s="32">
        <v>2.625</v>
      </c>
      <c r="H41" s="32">
        <v>1.75</v>
      </c>
      <c r="I41" s="30">
        <v>0.8812221884727478</v>
      </c>
      <c r="J41" s="31">
        <f t="shared" si="3"/>
        <v>0.875</v>
      </c>
      <c r="K41" s="32">
        <v>2.625</v>
      </c>
      <c r="L41" s="32">
        <v>0</v>
      </c>
      <c r="M41" s="33">
        <v>0</v>
      </c>
      <c r="N41" s="2"/>
    </row>
    <row r="42" spans="1:14" x14ac:dyDescent="0.25">
      <c r="A42" s="11" t="str">
        <f t="shared" si="0"/>
        <v>AUS_2009</v>
      </c>
      <c r="B42" t="s">
        <v>5</v>
      </c>
      <c r="C42" s="8" t="s">
        <v>39</v>
      </c>
      <c r="D42" s="4">
        <v>2009</v>
      </c>
      <c r="E42" s="30">
        <f t="shared" si="1"/>
        <v>1.311518520116806</v>
      </c>
      <c r="F42" s="31">
        <f t="shared" si="2"/>
        <v>2.1875</v>
      </c>
      <c r="G42" s="32">
        <v>2.625</v>
      </c>
      <c r="H42" s="32">
        <v>1.75</v>
      </c>
      <c r="I42" s="30">
        <v>0.86911112070083618</v>
      </c>
      <c r="J42" s="31">
        <f t="shared" si="3"/>
        <v>0.875</v>
      </c>
      <c r="K42" s="32">
        <v>2.625</v>
      </c>
      <c r="L42" s="32">
        <v>0</v>
      </c>
      <c r="M42" s="33">
        <v>0</v>
      </c>
      <c r="N42" s="2"/>
    </row>
    <row r="43" spans="1:14" x14ac:dyDescent="0.25">
      <c r="A43" s="11" t="str">
        <f t="shared" si="0"/>
        <v>AUS_2010</v>
      </c>
      <c r="B43" t="s">
        <v>5</v>
      </c>
      <c r="C43" s="8" t="s">
        <v>39</v>
      </c>
      <c r="D43" s="4">
        <v>2010</v>
      </c>
      <c r="E43" s="30">
        <f t="shared" si="1"/>
        <v>1.2916111151377361</v>
      </c>
      <c r="F43" s="31">
        <f t="shared" si="2"/>
        <v>2.1875</v>
      </c>
      <c r="G43" s="32">
        <v>2.625</v>
      </c>
      <c r="H43" s="32">
        <v>1.75</v>
      </c>
      <c r="I43" s="30">
        <v>0.74966669082641602</v>
      </c>
      <c r="J43" s="31">
        <f t="shared" si="3"/>
        <v>0.875</v>
      </c>
      <c r="K43" s="32">
        <v>2.625</v>
      </c>
      <c r="L43" s="32">
        <v>0</v>
      </c>
      <c r="M43" s="33">
        <v>0</v>
      </c>
      <c r="N43" s="2"/>
    </row>
    <row r="44" spans="1:14" x14ac:dyDescent="0.25">
      <c r="A44" s="11" t="str">
        <f t="shared" si="0"/>
        <v>AUS_2011</v>
      </c>
      <c r="B44" t="s">
        <v>5</v>
      </c>
      <c r="C44" s="8" t="s">
        <v>39</v>
      </c>
      <c r="D44" s="4">
        <v>2011</v>
      </c>
      <c r="E44" s="30">
        <f t="shared" si="1"/>
        <v>1.217981477578481</v>
      </c>
      <c r="F44" s="31">
        <f t="shared" si="2"/>
        <v>2</v>
      </c>
      <c r="G44" s="32">
        <v>2.25</v>
      </c>
      <c r="H44" s="32">
        <v>1.75</v>
      </c>
      <c r="I44" s="30">
        <v>0.68288886547088623</v>
      </c>
      <c r="J44" s="31">
        <f t="shared" si="3"/>
        <v>0.875</v>
      </c>
      <c r="K44" s="32">
        <v>2.625</v>
      </c>
      <c r="L44" s="32">
        <v>0</v>
      </c>
      <c r="M44" s="33">
        <v>0</v>
      </c>
      <c r="N44" s="2"/>
    </row>
    <row r="45" spans="1:14" x14ac:dyDescent="0.25">
      <c r="A45" s="11" t="str">
        <f t="shared" si="0"/>
        <v>AUS_2012</v>
      </c>
      <c r="B45" t="s">
        <v>5</v>
      </c>
      <c r="C45" s="8" t="s">
        <v>39</v>
      </c>
      <c r="D45" s="4">
        <v>2012</v>
      </c>
      <c r="E45" s="30">
        <f t="shared" si="1"/>
        <v>1.2068518499533336</v>
      </c>
      <c r="F45" s="31">
        <f t="shared" si="2"/>
        <v>2</v>
      </c>
      <c r="G45" s="32">
        <v>2.25</v>
      </c>
      <c r="H45" s="32">
        <v>1.75</v>
      </c>
      <c r="I45" s="30">
        <v>0.61611109972000122</v>
      </c>
      <c r="J45" s="31">
        <f t="shared" si="3"/>
        <v>0.875</v>
      </c>
      <c r="K45" s="32">
        <v>2.625</v>
      </c>
      <c r="L45" s="32">
        <v>0</v>
      </c>
      <c r="M45" s="33">
        <v>0</v>
      </c>
      <c r="N45" s="2"/>
    </row>
    <row r="46" spans="1:14" x14ac:dyDescent="0.25">
      <c r="A46" s="11" t="str">
        <f t="shared" si="0"/>
        <v>AUS_2013</v>
      </c>
      <c r="B46" t="s">
        <v>5</v>
      </c>
      <c r="C46" s="8" t="s">
        <v>39</v>
      </c>
      <c r="D46" s="4">
        <v>2013</v>
      </c>
      <c r="E46" s="30">
        <f t="shared" si="1"/>
        <v>1.195722222328186</v>
      </c>
      <c r="F46" s="31">
        <f t="shared" si="2"/>
        <v>2</v>
      </c>
      <c r="G46" s="32">
        <v>2.25</v>
      </c>
      <c r="H46" s="32">
        <v>1.75</v>
      </c>
      <c r="I46" s="30">
        <v>0.54933333396911621</v>
      </c>
      <c r="J46" s="31">
        <f t="shared" si="3"/>
        <v>0.875</v>
      </c>
      <c r="K46" s="32">
        <v>2.625</v>
      </c>
      <c r="L46" s="32">
        <v>0</v>
      </c>
      <c r="M46" s="33">
        <v>0</v>
      </c>
      <c r="N46" s="2"/>
    </row>
    <row r="47" spans="1:14" x14ac:dyDescent="0.25">
      <c r="A47" s="11" t="str">
        <f t="shared" si="0"/>
        <v>AUT_1975</v>
      </c>
      <c r="B47" s="14" t="s">
        <v>6</v>
      </c>
      <c r="C47" s="7" t="s">
        <v>40</v>
      </c>
      <c r="D47" s="6">
        <v>1975</v>
      </c>
      <c r="E47" s="34">
        <f t="shared" si="1"/>
        <v>5.6887499491373701</v>
      </c>
      <c r="F47" s="35">
        <f t="shared" si="2"/>
        <v>5.5662498474121094</v>
      </c>
      <c r="G47" s="36">
        <v>6</v>
      </c>
      <c r="H47" s="36">
        <v>5.1324996948242188</v>
      </c>
      <c r="I47" s="34">
        <v>6</v>
      </c>
      <c r="J47" s="35">
        <f t="shared" si="3"/>
        <v>5.666666666666667</v>
      </c>
      <c r="K47" s="36">
        <v>6</v>
      </c>
      <c r="L47" s="36">
        <v>5</v>
      </c>
      <c r="M47" s="37">
        <v>6</v>
      </c>
      <c r="N47" s="2"/>
    </row>
    <row r="48" spans="1:14" x14ac:dyDescent="0.25">
      <c r="A48" s="11" t="str">
        <f t="shared" si="0"/>
        <v>AUT_1976</v>
      </c>
      <c r="B48" t="s">
        <v>6</v>
      </c>
      <c r="C48" s="7" t="s">
        <v>40</v>
      </c>
      <c r="D48" s="6">
        <v>1976</v>
      </c>
      <c r="E48" s="34">
        <f t="shared" si="1"/>
        <v>5.6887499491373701</v>
      </c>
      <c r="F48" s="35">
        <f t="shared" si="2"/>
        <v>5.5662498474121094</v>
      </c>
      <c r="G48" s="36">
        <v>6</v>
      </c>
      <c r="H48" s="36">
        <v>5.1324996948242188</v>
      </c>
      <c r="I48" s="34">
        <v>6</v>
      </c>
      <c r="J48" s="35">
        <f t="shared" si="3"/>
        <v>5.666666666666667</v>
      </c>
      <c r="K48" s="36">
        <v>6</v>
      </c>
      <c r="L48" s="36">
        <v>5</v>
      </c>
      <c r="M48" s="37">
        <v>6</v>
      </c>
      <c r="N48" s="2"/>
    </row>
    <row r="49" spans="1:14" x14ac:dyDescent="0.25">
      <c r="A49" s="11" t="str">
        <f t="shared" si="0"/>
        <v>AUT_1977</v>
      </c>
      <c r="B49" t="s">
        <v>6</v>
      </c>
      <c r="C49" s="7" t="s">
        <v>40</v>
      </c>
      <c r="D49" s="6">
        <v>1977</v>
      </c>
      <c r="E49" s="34">
        <f t="shared" si="1"/>
        <v>5.6887499491373701</v>
      </c>
      <c r="F49" s="35">
        <f t="shared" si="2"/>
        <v>5.5662498474121094</v>
      </c>
      <c r="G49" s="36">
        <v>6</v>
      </c>
      <c r="H49" s="36">
        <v>5.1324996948242188</v>
      </c>
      <c r="I49" s="34">
        <v>6</v>
      </c>
      <c r="J49" s="35">
        <f t="shared" si="3"/>
        <v>5.666666666666667</v>
      </c>
      <c r="K49" s="36">
        <v>6</v>
      </c>
      <c r="L49" s="36">
        <v>5</v>
      </c>
      <c r="M49" s="37">
        <v>6</v>
      </c>
      <c r="N49" s="2"/>
    </row>
    <row r="50" spans="1:14" x14ac:dyDescent="0.25">
      <c r="A50" s="11" t="str">
        <f t="shared" si="0"/>
        <v>AUT_1978</v>
      </c>
      <c r="B50" t="s">
        <v>6</v>
      </c>
      <c r="C50" s="7" t="s">
        <v>40</v>
      </c>
      <c r="D50" s="6">
        <v>1978</v>
      </c>
      <c r="E50" s="34">
        <f t="shared" si="1"/>
        <v>5.6887499491373701</v>
      </c>
      <c r="F50" s="35">
        <f t="shared" si="2"/>
        <v>5.5662498474121094</v>
      </c>
      <c r="G50" s="36">
        <v>6</v>
      </c>
      <c r="H50" s="36">
        <v>5.1324996948242188</v>
      </c>
      <c r="I50" s="34">
        <v>6</v>
      </c>
      <c r="J50" s="35">
        <f t="shared" si="3"/>
        <v>5.666666666666667</v>
      </c>
      <c r="K50" s="36">
        <v>6</v>
      </c>
      <c r="L50" s="36">
        <v>5</v>
      </c>
      <c r="M50" s="37">
        <v>6</v>
      </c>
      <c r="N50" s="2"/>
    </row>
    <row r="51" spans="1:14" x14ac:dyDescent="0.25">
      <c r="A51" s="11" t="str">
        <f t="shared" si="0"/>
        <v>AUT_1979</v>
      </c>
      <c r="B51" t="s">
        <v>6</v>
      </c>
      <c r="C51" s="7" t="s">
        <v>40</v>
      </c>
      <c r="D51" s="6">
        <v>1979</v>
      </c>
      <c r="E51" s="34">
        <f t="shared" si="1"/>
        <v>5.6887499491373701</v>
      </c>
      <c r="F51" s="35">
        <f t="shared" si="2"/>
        <v>5.5662498474121094</v>
      </c>
      <c r="G51" s="36">
        <v>6</v>
      </c>
      <c r="H51" s="36">
        <v>5.1324996948242188</v>
      </c>
      <c r="I51" s="34">
        <v>6</v>
      </c>
      <c r="J51" s="35">
        <f t="shared" si="3"/>
        <v>5.666666666666667</v>
      </c>
      <c r="K51" s="36">
        <v>6</v>
      </c>
      <c r="L51" s="36">
        <v>5</v>
      </c>
      <c r="M51" s="37">
        <v>6</v>
      </c>
      <c r="N51" s="2"/>
    </row>
    <row r="52" spans="1:14" x14ac:dyDescent="0.25">
      <c r="A52" s="11" t="str">
        <f t="shared" si="0"/>
        <v>AUT_1980</v>
      </c>
      <c r="B52" t="s">
        <v>6</v>
      </c>
      <c r="C52" s="7" t="s">
        <v>40</v>
      </c>
      <c r="D52" s="6">
        <v>1980</v>
      </c>
      <c r="E52" s="34">
        <f t="shared" si="1"/>
        <v>5.6887499491373701</v>
      </c>
      <c r="F52" s="35">
        <f t="shared" si="2"/>
        <v>5.5662498474121094</v>
      </c>
      <c r="G52" s="36">
        <v>6</v>
      </c>
      <c r="H52" s="36">
        <v>5.1324996948242188</v>
      </c>
      <c r="I52" s="34">
        <v>6</v>
      </c>
      <c r="J52" s="35">
        <f t="shared" si="3"/>
        <v>5.666666666666667</v>
      </c>
      <c r="K52" s="36">
        <v>6</v>
      </c>
      <c r="L52" s="36">
        <v>5</v>
      </c>
      <c r="M52" s="37">
        <v>6</v>
      </c>
      <c r="N52" s="2"/>
    </row>
    <row r="53" spans="1:14" x14ac:dyDescent="0.25">
      <c r="A53" s="11" t="str">
        <f t="shared" si="0"/>
        <v>AUT_1981</v>
      </c>
      <c r="B53" t="s">
        <v>6</v>
      </c>
      <c r="C53" s="7" t="s">
        <v>40</v>
      </c>
      <c r="D53" s="6">
        <v>1981</v>
      </c>
      <c r="E53" s="34">
        <f t="shared" si="1"/>
        <v>5.6887499491373701</v>
      </c>
      <c r="F53" s="35">
        <f t="shared" si="2"/>
        <v>5.5662498474121094</v>
      </c>
      <c r="G53" s="36">
        <v>6</v>
      </c>
      <c r="H53" s="36">
        <v>5.1324996948242188</v>
      </c>
      <c r="I53" s="34">
        <v>6</v>
      </c>
      <c r="J53" s="35">
        <f t="shared" si="3"/>
        <v>5.666666666666667</v>
      </c>
      <c r="K53" s="36">
        <v>6</v>
      </c>
      <c r="L53" s="36">
        <v>5</v>
      </c>
      <c r="M53" s="37">
        <v>6</v>
      </c>
      <c r="N53" s="2"/>
    </row>
    <row r="54" spans="1:14" x14ac:dyDescent="0.25">
      <c r="A54" s="11" t="str">
        <f t="shared" si="0"/>
        <v>AUT_1982</v>
      </c>
      <c r="B54" t="s">
        <v>6</v>
      </c>
      <c r="C54" s="7" t="s">
        <v>40</v>
      </c>
      <c r="D54" s="6">
        <v>1982</v>
      </c>
      <c r="E54" s="34">
        <f t="shared" si="1"/>
        <v>5.6887499491373701</v>
      </c>
      <c r="F54" s="35">
        <f t="shared" si="2"/>
        <v>5.5662498474121094</v>
      </c>
      <c r="G54" s="36">
        <v>6</v>
      </c>
      <c r="H54" s="36">
        <v>5.1324996948242188</v>
      </c>
      <c r="I54" s="34">
        <v>6</v>
      </c>
      <c r="J54" s="35">
        <f t="shared" si="3"/>
        <v>5.666666666666667</v>
      </c>
      <c r="K54" s="36">
        <v>6</v>
      </c>
      <c r="L54" s="36">
        <v>5</v>
      </c>
      <c r="M54" s="37">
        <v>6</v>
      </c>
      <c r="N54" s="2"/>
    </row>
    <row r="55" spans="1:14" x14ac:dyDescent="0.25">
      <c r="A55" s="11" t="str">
        <f t="shared" si="0"/>
        <v>AUT_1983</v>
      </c>
      <c r="B55" t="s">
        <v>6</v>
      </c>
      <c r="C55" s="7" t="s">
        <v>40</v>
      </c>
      <c r="D55" s="6">
        <v>1983</v>
      </c>
      <c r="E55" s="34">
        <f t="shared" si="1"/>
        <v>5.6887499491373701</v>
      </c>
      <c r="F55" s="35">
        <f t="shared" si="2"/>
        <v>5.5662498474121094</v>
      </c>
      <c r="G55" s="36">
        <v>6</v>
      </c>
      <c r="H55" s="36">
        <v>5.1324996948242188</v>
      </c>
      <c r="I55" s="34">
        <v>6</v>
      </c>
      <c r="J55" s="35">
        <f t="shared" si="3"/>
        <v>5.666666666666667</v>
      </c>
      <c r="K55" s="36">
        <v>6</v>
      </c>
      <c r="L55" s="36">
        <v>5</v>
      </c>
      <c r="M55" s="37">
        <v>6</v>
      </c>
      <c r="N55" s="2"/>
    </row>
    <row r="56" spans="1:14" x14ac:dyDescent="0.25">
      <c r="A56" s="11" t="str">
        <f t="shared" si="0"/>
        <v>AUT_1984</v>
      </c>
      <c r="B56" t="s">
        <v>6</v>
      </c>
      <c r="C56" s="7" t="s">
        <v>40</v>
      </c>
      <c r="D56" s="6">
        <v>1984</v>
      </c>
      <c r="E56" s="34">
        <f t="shared" si="1"/>
        <v>5.6887499491373701</v>
      </c>
      <c r="F56" s="35">
        <f t="shared" si="2"/>
        <v>5.5662498474121094</v>
      </c>
      <c r="G56" s="36">
        <v>6</v>
      </c>
      <c r="H56" s="36">
        <v>5.1324996948242188</v>
      </c>
      <c r="I56" s="34">
        <v>6</v>
      </c>
      <c r="J56" s="35">
        <f t="shared" si="3"/>
        <v>5.666666666666667</v>
      </c>
      <c r="K56" s="36">
        <v>6</v>
      </c>
      <c r="L56" s="36">
        <v>5</v>
      </c>
      <c r="M56" s="37">
        <v>6</v>
      </c>
      <c r="N56" s="2"/>
    </row>
    <row r="57" spans="1:14" x14ac:dyDescent="0.25">
      <c r="A57" s="11" t="str">
        <f t="shared" si="0"/>
        <v>AUT_1985</v>
      </c>
      <c r="B57" t="s">
        <v>6</v>
      </c>
      <c r="C57" s="7" t="s">
        <v>40</v>
      </c>
      <c r="D57" s="6">
        <v>1985</v>
      </c>
      <c r="E57" s="34">
        <f t="shared" si="1"/>
        <v>5.6887499491373701</v>
      </c>
      <c r="F57" s="35">
        <f t="shared" si="2"/>
        <v>5.5662498474121094</v>
      </c>
      <c r="G57" s="36">
        <v>6</v>
      </c>
      <c r="H57" s="36">
        <v>5.1324996948242188</v>
      </c>
      <c r="I57" s="34">
        <v>6</v>
      </c>
      <c r="J57" s="35">
        <f t="shared" si="3"/>
        <v>5.666666666666667</v>
      </c>
      <c r="K57" s="36">
        <v>6</v>
      </c>
      <c r="L57" s="36">
        <v>5</v>
      </c>
      <c r="M57" s="37">
        <v>6</v>
      </c>
      <c r="N57" s="2"/>
    </row>
    <row r="58" spans="1:14" x14ac:dyDescent="0.25">
      <c r="A58" s="11" t="str">
        <f t="shared" si="0"/>
        <v>AUT_1986</v>
      </c>
      <c r="B58" t="s">
        <v>6</v>
      </c>
      <c r="C58" s="7" t="s">
        <v>40</v>
      </c>
      <c r="D58" s="6">
        <v>1986</v>
      </c>
      <c r="E58" s="34">
        <f t="shared" si="1"/>
        <v>5.6887499491373701</v>
      </c>
      <c r="F58" s="35">
        <f t="shared" si="2"/>
        <v>5.5662498474121094</v>
      </c>
      <c r="G58" s="36">
        <v>6</v>
      </c>
      <c r="H58" s="36">
        <v>5.1324996948242188</v>
      </c>
      <c r="I58" s="34">
        <v>6</v>
      </c>
      <c r="J58" s="35">
        <f t="shared" si="3"/>
        <v>5.666666666666667</v>
      </c>
      <c r="K58" s="36">
        <v>6</v>
      </c>
      <c r="L58" s="36">
        <v>5</v>
      </c>
      <c r="M58" s="37">
        <v>6</v>
      </c>
      <c r="N58" s="2"/>
    </row>
    <row r="59" spans="1:14" x14ac:dyDescent="0.25">
      <c r="A59" s="11" t="str">
        <f t="shared" si="0"/>
        <v>AUT_1987</v>
      </c>
      <c r="B59" t="s">
        <v>6</v>
      </c>
      <c r="C59" s="7" t="s">
        <v>40</v>
      </c>
      <c r="D59" s="6">
        <v>1987</v>
      </c>
      <c r="E59" s="34">
        <f t="shared" si="1"/>
        <v>5.1699999968210859</v>
      </c>
      <c r="F59" s="35">
        <f t="shared" si="2"/>
        <v>5.5099999904632568</v>
      </c>
      <c r="G59" s="36">
        <v>6</v>
      </c>
      <c r="H59" s="36">
        <v>5.0199999809265137</v>
      </c>
      <c r="I59" s="34">
        <v>6</v>
      </c>
      <c r="J59" s="35">
        <f t="shared" si="3"/>
        <v>4.666666666666667</v>
      </c>
      <c r="K59" s="36">
        <v>6</v>
      </c>
      <c r="L59" s="36">
        <v>5</v>
      </c>
      <c r="M59" s="37">
        <v>3</v>
      </c>
      <c r="N59" s="2"/>
    </row>
    <row r="60" spans="1:14" x14ac:dyDescent="0.25">
      <c r="A60" s="11" t="str">
        <f t="shared" si="0"/>
        <v>AUT_1988</v>
      </c>
      <c r="B60" t="s">
        <v>6</v>
      </c>
      <c r="C60" s="7" t="s">
        <v>40</v>
      </c>
      <c r="D60" s="6">
        <v>1988</v>
      </c>
      <c r="E60" s="34">
        <f t="shared" si="1"/>
        <v>4.979166666666667</v>
      </c>
      <c r="F60" s="35">
        <f t="shared" si="2"/>
        <v>4.9825000762939453</v>
      </c>
      <c r="G60" s="36">
        <v>5.0199999809265137</v>
      </c>
      <c r="H60" s="36">
        <v>4.945000171661377</v>
      </c>
      <c r="I60" s="34">
        <v>6</v>
      </c>
      <c r="J60" s="35">
        <f t="shared" si="3"/>
        <v>4.6366666158040362</v>
      </c>
      <c r="K60" s="36">
        <v>6</v>
      </c>
      <c r="L60" s="36">
        <v>4.9099998474121094</v>
      </c>
      <c r="M60" s="37">
        <v>3</v>
      </c>
      <c r="N60" s="2"/>
    </row>
    <row r="61" spans="1:14" x14ac:dyDescent="0.25">
      <c r="A61" s="11" t="str">
        <f t="shared" si="0"/>
        <v>AUT_1989</v>
      </c>
      <c r="B61" t="s">
        <v>6</v>
      </c>
      <c r="C61" s="7" t="s">
        <v>40</v>
      </c>
      <c r="D61" s="6">
        <v>1989</v>
      </c>
      <c r="E61" s="34">
        <f t="shared" si="1"/>
        <v>4.8046666781107588</v>
      </c>
      <c r="F61" s="35">
        <f t="shared" si="2"/>
        <v>4.9825000762939453</v>
      </c>
      <c r="G61" s="36">
        <v>5.0199999809265137</v>
      </c>
      <c r="H61" s="36">
        <v>4.945000171661377</v>
      </c>
      <c r="I61" s="34">
        <v>6</v>
      </c>
      <c r="J61" s="35">
        <f t="shared" si="3"/>
        <v>4.2876666386922198</v>
      </c>
      <c r="K61" s="36">
        <v>6</v>
      </c>
      <c r="L61" s="36">
        <v>3.8629999160766602</v>
      </c>
      <c r="M61" s="37">
        <v>3</v>
      </c>
      <c r="N61" s="2"/>
    </row>
    <row r="62" spans="1:14" x14ac:dyDescent="0.25">
      <c r="A62" s="11" t="str">
        <f t="shared" si="0"/>
        <v>AUT_1990</v>
      </c>
      <c r="B62" t="s">
        <v>6</v>
      </c>
      <c r="C62" s="7" t="s">
        <v>40</v>
      </c>
      <c r="D62" s="6">
        <v>1990</v>
      </c>
      <c r="E62" s="34">
        <f t="shared" si="1"/>
        <v>4.7536667188008623</v>
      </c>
      <c r="F62" s="35">
        <f t="shared" si="2"/>
        <v>4.9825000762939453</v>
      </c>
      <c r="G62" s="36">
        <v>5.0199999809265137</v>
      </c>
      <c r="H62" s="36">
        <v>4.945000171661377</v>
      </c>
      <c r="I62" s="34">
        <v>6</v>
      </c>
      <c r="J62" s="35">
        <f t="shared" si="3"/>
        <v>4.1856667200724287</v>
      </c>
      <c r="K62" s="36">
        <v>6</v>
      </c>
      <c r="L62" s="36">
        <v>3.5570001602172852</v>
      </c>
      <c r="M62" s="37">
        <v>3</v>
      </c>
      <c r="N62" s="2"/>
    </row>
    <row r="63" spans="1:14" x14ac:dyDescent="0.25">
      <c r="A63" s="11" t="str">
        <f t="shared" si="0"/>
        <v>AUT_1991</v>
      </c>
      <c r="B63" t="s">
        <v>6</v>
      </c>
      <c r="C63" s="7" t="s">
        <v>40</v>
      </c>
      <c r="D63" s="6">
        <v>1991</v>
      </c>
      <c r="E63" s="34">
        <f t="shared" si="1"/>
        <v>4.7536667188008623</v>
      </c>
      <c r="F63" s="35">
        <f t="shared" si="2"/>
        <v>4.9825000762939453</v>
      </c>
      <c r="G63" s="36">
        <v>5.0199999809265137</v>
      </c>
      <c r="H63" s="36">
        <v>4.945000171661377</v>
      </c>
      <c r="I63" s="34">
        <v>6</v>
      </c>
      <c r="J63" s="35">
        <f t="shared" si="3"/>
        <v>4.1856667200724287</v>
      </c>
      <c r="K63" s="36">
        <v>6</v>
      </c>
      <c r="L63" s="36">
        <v>3.5570001602172852</v>
      </c>
      <c r="M63" s="37">
        <v>3</v>
      </c>
      <c r="N63" s="2"/>
    </row>
    <row r="64" spans="1:14" x14ac:dyDescent="0.25">
      <c r="A64" s="11" t="str">
        <f t="shared" si="0"/>
        <v>AUT_1992</v>
      </c>
      <c r="B64" t="s">
        <v>6</v>
      </c>
      <c r="C64" s="7" t="s">
        <v>40</v>
      </c>
      <c r="D64" s="6">
        <v>1992</v>
      </c>
      <c r="E64" s="34">
        <f t="shared" si="1"/>
        <v>4.6911667188008623</v>
      </c>
      <c r="F64" s="35">
        <f t="shared" si="2"/>
        <v>4.9825000762939453</v>
      </c>
      <c r="G64" s="36">
        <v>5.0199999809265137</v>
      </c>
      <c r="H64" s="36">
        <v>4.945000171661377</v>
      </c>
      <c r="I64" s="34">
        <v>6</v>
      </c>
      <c r="J64" s="35">
        <f t="shared" si="3"/>
        <v>4.0606667200724287</v>
      </c>
      <c r="K64" s="36">
        <v>5.625</v>
      </c>
      <c r="L64" s="36">
        <v>3.5570001602172852</v>
      </c>
      <c r="M64" s="37">
        <v>3</v>
      </c>
      <c r="N64" s="2"/>
    </row>
    <row r="65" spans="1:14" x14ac:dyDescent="0.25">
      <c r="A65" s="11" t="str">
        <f t="shared" si="0"/>
        <v>AUT_1993</v>
      </c>
      <c r="B65" t="s">
        <v>6</v>
      </c>
      <c r="C65" s="7" t="s">
        <v>40</v>
      </c>
      <c r="D65" s="6">
        <v>1993</v>
      </c>
      <c r="E65" s="34">
        <f t="shared" si="1"/>
        <v>4.5245000521341963</v>
      </c>
      <c r="F65" s="35">
        <f t="shared" si="2"/>
        <v>4.9825000762939453</v>
      </c>
      <c r="G65" s="36">
        <v>5.0199999809265137</v>
      </c>
      <c r="H65" s="36">
        <v>4.945000171661377</v>
      </c>
      <c r="I65" s="34">
        <v>6</v>
      </c>
      <c r="J65" s="35">
        <f t="shared" si="3"/>
        <v>3.7273333867390952</v>
      </c>
      <c r="K65" s="36">
        <v>5.625</v>
      </c>
      <c r="L65" s="36">
        <v>2.5570001602172852</v>
      </c>
      <c r="M65" s="37">
        <v>3</v>
      </c>
      <c r="N65" s="2"/>
    </row>
    <row r="66" spans="1:14" x14ac:dyDescent="0.25">
      <c r="A66" s="11" t="str">
        <f t="shared" si="0"/>
        <v>AUT_1994</v>
      </c>
      <c r="B66" t="s">
        <v>6</v>
      </c>
      <c r="C66" s="7" t="s">
        <v>40</v>
      </c>
      <c r="D66" s="6">
        <v>1994</v>
      </c>
      <c r="E66" s="34">
        <f t="shared" si="1"/>
        <v>4.5</v>
      </c>
      <c r="F66" s="35">
        <f t="shared" si="2"/>
        <v>4.9089999198913574</v>
      </c>
      <c r="G66" s="36">
        <v>5.0199999809265137</v>
      </c>
      <c r="H66" s="36">
        <v>4.7979998588562012</v>
      </c>
      <c r="I66" s="34">
        <v>6</v>
      </c>
      <c r="J66" s="35">
        <f t="shared" si="3"/>
        <v>3.7273333867390952</v>
      </c>
      <c r="K66" s="36">
        <v>5.625</v>
      </c>
      <c r="L66" s="36">
        <v>2.5570001602172852</v>
      </c>
      <c r="M66" s="37">
        <v>3</v>
      </c>
      <c r="N66" s="2"/>
    </row>
    <row r="67" spans="1:14" x14ac:dyDescent="0.25">
      <c r="A67" s="11" t="str">
        <f t="shared" si="0"/>
        <v>AUT_1995</v>
      </c>
      <c r="B67" t="s">
        <v>6</v>
      </c>
      <c r="C67" s="7" t="s">
        <v>40</v>
      </c>
      <c r="D67" s="6">
        <v>1995</v>
      </c>
      <c r="E67" s="34">
        <f t="shared" si="1"/>
        <v>4.3333333134651184</v>
      </c>
      <c r="F67" s="35">
        <f t="shared" si="2"/>
        <v>4.9089999198913574</v>
      </c>
      <c r="G67" s="36">
        <v>5.0199999809265137</v>
      </c>
      <c r="H67" s="36">
        <v>4.7979998588562012</v>
      </c>
      <c r="I67" s="34">
        <v>6</v>
      </c>
      <c r="J67" s="35">
        <f t="shared" si="3"/>
        <v>3.394000013669332</v>
      </c>
      <c r="K67" s="36">
        <v>5.625</v>
      </c>
      <c r="L67" s="36">
        <v>1.5570000410079956</v>
      </c>
      <c r="M67" s="37">
        <v>3</v>
      </c>
      <c r="N67" s="2"/>
    </row>
    <row r="68" spans="1:14" x14ac:dyDescent="0.25">
      <c r="A68" s="11" t="str">
        <f t="shared" ref="A68:A124" si="4">B68&amp;"_"&amp;D68</f>
        <v>AUT_1996</v>
      </c>
      <c r="B68" t="s">
        <v>6</v>
      </c>
      <c r="C68" s="7" t="s">
        <v>40</v>
      </c>
      <c r="D68" s="6">
        <v>1996</v>
      </c>
      <c r="E68" s="34">
        <f t="shared" si="1"/>
        <v>4.2679166595141096</v>
      </c>
      <c r="F68" s="35">
        <f t="shared" ref="F68:F124" si="5">AVERAGE(G68:H68)</f>
        <v>4.8527500629425049</v>
      </c>
      <c r="G68" s="36">
        <v>5.0199999809265137</v>
      </c>
      <c r="H68" s="36">
        <v>4.6855001449584961</v>
      </c>
      <c r="I68" s="34">
        <v>5.7199997901916504</v>
      </c>
      <c r="J68" s="35">
        <f t="shared" ref="J68:J124" si="6">AVERAGE(K68:M68)</f>
        <v>3.394000013669332</v>
      </c>
      <c r="K68" s="36">
        <v>5.625</v>
      </c>
      <c r="L68" s="36">
        <v>1.5570000410079956</v>
      </c>
      <c r="M68" s="37">
        <v>3</v>
      </c>
      <c r="N68" s="2"/>
    </row>
    <row r="69" spans="1:14" x14ac:dyDescent="0.25">
      <c r="A69" s="11" t="str">
        <f t="shared" si="4"/>
        <v>AUT_1997</v>
      </c>
      <c r="B69" t="s">
        <v>6</v>
      </c>
      <c r="C69" s="7" t="s">
        <v>40</v>
      </c>
      <c r="D69" s="6">
        <v>1997</v>
      </c>
      <c r="E69" s="34">
        <f t="shared" si="1"/>
        <v>4.2212500373522444</v>
      </c>
      <c r="F69" s="35">
        <f t="shared" si="5"/>
        <v>4.8527500629425049</v>
      </c>
      <c r="G69" s="36">
        <v>5.0199999809265137</v>
      </c>
      <c r="H69" s="36">
        <v>4.6855001449584961</v>
      </c>
      <c r="I69" s="34">
        <v>5.440000057220459</v>
      </c>
      <c r="J69" s="35">
        <f t="shared" si="6"/>
        <v>3.394000013669332</v>
      </c>
      <c r="K69" s="36">
        <v>5.625</v>
      </c>
      <c r="L69" s="36">
        <v>1.5570000410079956</v>
      </c>
      <c r="M69" s="37">
        <v>3</v>
      </c>
      <c r="N69" s="2"/>
    </row>
    <row r="70" spans="1:14" x14ac:dyDescent="0.25">
      <c r="A70" s="11" t="str">
        <f t="shared" si="4"/>
        <v>AUT_1998</v>
      </c>
      <c r="B70" t="s">
        <v>6</v>
      </c>
      <c r="C70" s="7" t="s">
        <v>40</v>
      </c>
      <c r="D70" s="6">
        <v>1998</v>
      </c>
      <c r="E70" s="34">
        <f t="shared" si="1"/>
        <v>3.9825277924537659</v>
      </c>
      <c r="F70" s="35">
        <f t="shared" si="5"/>
        <v>4.8887500762939453</v>
      </c>
      <c r="G70" s="36">
        <v>5.0199999809265137</v>
      </c>
      <c r="H70" s="36">
        <v>4.757500171661377</v>
      </c>
      <c r="I70" s="34">
        <v>5.435666561126709</v>
      </c>
      <c r="J70" s="35">
        <f t="shared" si="6"/>
        <v>2.894000013669332</v>
      </c>
      <c r="K70" s="36">
        <v>5.625</v>
      </c>
      <c r="L70" s="36">
        <v>1.5570000410079956</v>
      </c>
      <c r="M70" s="37">
        <v>1.5</v>
      </c>
      <c r="N70" s="2"/>
    </row>
    <row r="71" spans="1:14" x14ac:dyDescent="0.25">
      <c r="A71" s="11" t="str">
        <f t="shared" si="4"/>
        <v>AUT_1999</v>
      </c>
      <c r="B71" t="s">
        <v>6</v>
      </c>
      <c r="C71" s="7" t="s">
        <v>40</v>
      </c>
      <c r="D71" s="6">
        <v>1999</v>
      </c>
      <c r="E71" s="34">
        <f t="shared" si="1"/>
        <v>3.4398056268692017</v>
      </c>
      <c r="F71" s="35">
        <f t="shared" si="5"/>
        <v>4.5366668701171875</v>
      </c>
      <c r="G71" s="36">
        <v>4.3533334732055664</v>
      </c>
      <c r="H71" s="36">
        <v>4.7200002670288086</v>
      </c>
      <c r="I71" s="34">
        <v>3.249500036239624</v>
      </c>
      <c r="J71" s="35">
        <f t="shared" si="6"/>
        <v>2.7719999949137368</v>
      </c>
      <c r="K71" s="36">
        <v>5.625</v>
      </c>
      <c r="L71" s="36">
        <v>1.1909999847412109</v>
      </c>
      <c r="M71" s="37">
        <v>1.5</v>
      </c>
      <c r="N71" s="2"/>
    </row>
    <row r="72" spans="1:14" x14ac:dyDescent="0.25">
      <c r="A72" s="11" t="str">
        <f t="shared" si="4"/>
        <v>AUT_2000</v>
      </c>
      <c r="B72" t="s">
        <v>6</v>
      </c>
      <c r="C72" s="7" t="s">
        <v>40</v>
      </c>
      <c r="D72" s="6">
        <v>2000</v>
      </c>
      <c r="E72" s="34">
        <f t="shared" si="1"/>
        <v>3.0644721984863281</v>
      </c>
      <c r="F72" s="35">
        <f t="shared" si="5"/>
        <v>4.0204166173934937</v>
      </c>
      <c r="G72" s="36">
        <v>3.8533332347869873</v>
      </c>
      <c r="H72" s="36">
        <v>4.1875</v>
      </c>
      <c r="I72" s="34">
        <v>2.0299999713897705</v>
      </c>
      <c r="J72" s="35">
        <f t="shared" si="6"/>
        <v>2.7719999949137368</v>
      </c>
      <c r="K72" s="36">
        <v>5.625</v>
      </c>
      <c r="L72" s="36">
        <v>1.1909999847412109</v>
      </c>
      <c r="M72" s="37">
        <v>1.5</v>
      </c>
      <c r="N72" s="2"/>
    </row>
    <row r="73" spans="1:14" x14ac:dyDescent="0.25">
      <c r="A73" s="11" t="str">
        <f t="shared" si="4"/>
        <v>AUT_2001</v>
      </c>
      <c r="B73" t="s">
        <v>6</v>
      </c>
      <c r="C73" s="7" t="s">
        <v>40</v>
      </c>
      <c r="D73" s="6">
        <v>2001</v>
      </c>
      <c r="E73" s="34">
        <f t="shared" ref="E73:E136" si="7">IF(AND(G73=".",H73=".",I73=".",K73=".",L73=".",M73="."),".",AVERAGE(G73,H73,I73,K73,L73,M73))</f>
        <v>2.8070000012715659</v>
      </c>
      <c r="F73" s="35">
        <f t="shared" si="5"/>
        <v>3.2908333539962769</v>
      </c>
      <c r="G73" s="36">
        <v>3.18666672706604</v>
      </c>
      <c r="H73" s="36">
        <v>3.3949999809265137</v>
      </c>
      <c r="I73" s="34">
        <v>1.9443333148956299</v>
      </c>
      <c r="J73" s="35">
        <f t="shared" si="6"/>
        <v>2.7719999949137368</v>
      </c>
      <c r="K73" s="36">
        <v>5.625</v>
      </c>
      <c r="L73" s="36">
        <v>1.1909999847412109</v>
      </c>
      <c r="M73" s="37">
        <v>1.5</v>
      </c>
      <c r="N73" s="2"/>
    </row>
    <row r="74" spans="1:14" x14ac:dyDescent="0.25">
      <c r="A74" s="11" t="str">
        <f t="shared" si="4"/>
        <v>AUT_2002</v>
      </c>
      <c r="B74" t="s">
        <v>6</v>
      </c>
      <c r="C74" s="7" t="s">
        <v>40</v>
      </c>
      <c r="D74" s="6">
        <v>2002</v>
      </c>
      <c r="E74" s="34">
        <f t="shared" si="7"/>
        <v>2.6184444427490234</v>
      </c>
      <c r="F74" s="35">
        <f t="shared" si="5"/>
        <v>2.7074999809265137</v>
      </c>
      <c r="G74" s="36">
        <v>2.5199999809265137</v>
      </c>
      <c r="H74" s="36">
        <v>2.8949999809265137</v>
      </c>
      <c r="I74" s="34">
        <v>1.9796667098999023</v>
      </c>
      <c r="J74" s="35">
        <f t="shared" si="6"/>
        <v>2.7719999949137368</v>
      </c>
      <c r="K74" s="36">
        <v>5.625</v>
      </c>
      <c r="L74" s="36">
        <v>1.1909999847412109</v>
      </c>
      <c r="M74" s="37">
        <v>1.5</v>
      </c>
      <c r="N74" s="2"/>
    </row>
    <row r="75" spans="1:14" x14ac:dyDescent="0.25">
      <c r="A75" s="11" t="str">
        <f t="shared" si="4"/>
        <v>AUT_2003</v>
      </c>
      <c r="B75" t="s">
        <v>6</v>
      </c>
      <c r="C75" s="7" t="s">
        <v>40</v>
      </c>
      <c r="D75" s="6">
        <v>2003</v>
      </c>
      <c r="E75" s="34">
        <f t="shared" si="7"/>
        <v>2.4389652609825134</v>
      </c>
      <c r="F75" s="35">
        <f t="shared" si="5"/>
        <v>2.4440624713897705</v>
      </c>
      <c r="G75" s="36">
        <v>2.2649998664855957</v>
      </c>
      <c r="H75" s="36">
        <v>2.6231250762939453</v>
      </c>
      <c r="I75" s="34">
        <v>1.4296666383743286</v>
      </c>
      <c r="J75" s="35">
        <f t="shared" si="6"/>
        <v>2.7719999949137368</v>
      </c>
      <c r="K75" s="36">
        <v>5.625</v>
      </c>
      <c r="L75" s="36">
        <v>1.1909999847412109</v>
      </c>
      <c r="M75" s="37">
        <v>1.5</v>
      </c>
      <c r="N75" s="2"/>
    </row>
    <row r="76" spans="1:14" x14ac:dyDescent="0.25">
      <c r="A76" s="11" t="str">
        <f t="shared" si="4"/>
        <v>AUT_2004</v>
      </c>
      <c r="B76" t="s">
        <v>6</v>
      </c>
      <c r="C76" s="7" t="s">
        <v>40</v>
      </c>
      <c r="D76" s="6">
        <v>2004</v>
      </c>
      <c r="E76" s="34">
        <f t="shared" si="7"/>
        <v>1.9834366043408711</v>
      </c>
      <c r="F76" s="35">
        <f t="shared" si="5"/>
        <v>2.3947265148162842</v>
      </c>
      <c r="G76" s="36">
        <v>2.1712498664855957</v>
      </c>
      <c r="H76" s="36">
        <v>2.6182031631469727</v>
      </c>
      <c r="I76" s="34">
        <v>1.4201666116714478</v>
      </c>
      <c r="J76" s="35">
        <f t="shared" si="6"/>
        <v>1.8969999949137371</v>
      </c>
      <c r="K76" s="36">
        <v>3</v>
      </c>
      <c r="L76" s="36">
        <v>1.1909999847412109</v>
      </c>
      <c r="M76" s="37">
        <v>1.5</v>
      </c>
      <c r="N76" s="2"/>
    </row>
    <row r="77" spans="1:14" x14ac:dyDescent="0.25">
      <c r="A77" s="11" t="str">
        <f t="shared" si="4"/>
        <v>AUT_2005</v>
      </c>
      <c r="B77" t="s">
        <v>6</v>
      </c>
      <c r="C77" s="7" t="s">
        <v>40</v>
      </c>
      <c r="D77" s="6">
        <v>2005</v>
      </c>
      <c r="E77" s="34">
        <f t="shared" si="7"/>
        <v>1.9376864234606426</v>
      </c>
      <c r="F77" s="35">
        <f t="shared" si="5"/>
        <v>2.4613592624664307</v>
      </c>
      <c r="G77" s="36">
        <v>2.1712498664855957</v>
      </c>
      <c r="H77" s="36">
        <v>2.7514686584472656</v>
      </c>
      <c r="I77" s="34">
        <v>1.0124000310897827</v>
      </c>
      <c r="J77" s="35">
        <f t="shared" si="6"/>
        <v>1.8969999949137371</v>
      </c>
      <c r="K77" s="36">
        <v>3</v>
      </c>
      <c r="L77" s="36">
        <v>1.1909999847412109</v>
      </c>
      <c r="M77" s="37">
        <v>1.5</v>
      </c>
      <c r="N77" s="2"/>
    </row>
    <row r="78" spans="1:14" x14ac:dyDescent="0.25">
      <c r="A78" s="11" t="str">
        <f t="shared" si="4"/>
        <v>AUT_2006</v>
      </c>
      <c r="B78" t="s">
        <v>6</v>
      </c>
      <c r="C78" s="7" t="s">
        <v>40</v>
      </c>
      <c r="D78" s="6">
        <v>2006</v>
      </c>
      <c r="E78" s="34">
        <f t="shared" si="7"/>
        <v>1.8660258849461873</v>
      </c>
      <c r="F78" s="35">
        <f t="shared" si="5"/>
        <v>2.2479609847068787</v>
      </c>
      <c r="G78" s="36">
        <v>1.7493749856948853</v>
      </c>
      <c r="H78" s="36">
        <v>2.7465469837188721</v>
      </c>
      <c r="I78" s="34">
        <v>1.0092333555221558</v>
      </c>
      <c r="J78" s="35">
        <f t="shared" si="6"/>
        <v>1.8969999949137371</v>
      </c>
      <c r="K78" s="36">
        <v>3</v>
      </c>
      <c r="L78" s="36">
        <v>1.1909999847412109</v>
      </c>
      <c r="M78" s="37">
        <v>1.5</v>
      </c>
      <c r="N78" s="2"/>
    </row>
    <row r="79" spans="1:14" x14ac:dyDescent="0.25">
      <c r="A79" s="11" t="str">
        <f t="shared" si="4"/>
        <v>AUT_2007</v>
      </c>
      <c r="B79" t="s">
        <v>6</v>
      </c>
      <c r="C79" s="7" t="s">
        <v>40</v>
      </c>
      <c r="D79" s="6">
        <v>2007</v>
      </c>
      <c r="E79" s="34">
        <f t="shared" si="7"/>
        <v>1.8646777868270874</v>
      </c>
      <c r="F79" s="35">
        <f t="shared" si="5"/>
        <v>2.2455000281333923</v>
      </c>
      <c r="G79" s="36">
        <v>1.7493749856948853</v>
      </c>
      <c r="H79" s="36">
        <v>2.7416250705718994</v>
      </c>
      <c r="I79" s="34">
        <v>1.0060666799545288</v>
      </c>
      <c r="J79" s="35">
        <f t="shared" si="6"/>
        <v>1.8969999949137371</v>
      </c>
      <c r="K79" s="36">
        <v>3</v>
      </c>
      <c r="L79" s="36">
        <v>1.1909999847412109</v>
      </c>
      <c r="M79" s="37">
        <v>1.5</v>
      </c>
      <c r="N79" s="2"/>
    </row>
    <row r="80" spans="1:14" x14ac:dyDescent="0.25">
      <c r="A80" s="11" t="str">
        <f t="shared" si="4"/>
        <v>AUT_2008</v>
      </c>
      <c r="B80" t="s">
        <v>6</v>
      </c>
      <c r="C80" s="7" t="s">
        <v>40</v>
      </c>
      <c r="D80" s="6">
        <v>2008</v>
      </c>
      <c r="E80" s="34">
        <f t="shared" si="7"/>
        <v>1.8061111172040303</v>
      </c>
      <c r="F80" s="35">
        <f t="shared" si="5"/>
        <v>2.2455000281333923</v>
      </c>
      <c r="G80" s="36">
        <v>1.7493749856948853</v>
      </c>
      <c r="H80" s="36">
        <v>2.7416250705718994</v>
      </c>
      <c r="I80" s="34">
        <v>1.0296666622161865</v>
      </c>
      <c r="J80" s="35">
        <f t="shared" si="6"/>
        <v>1.7719999949137371</v>
      </c>
      <c r="K80" s="36">
        <v>2.625</v>
      </c>
      <c r="L80" s="36">
        <v>1.1909999847412109</v>
      </c>
      <c r="M80" s="37">
        <v>1.5</v>
      </c>
      <c r="N80" s="2"/>
    </row>
    <row r="81" spans="1:14" x14ac:dyDescent="0.25">
      <c r="A81" s="11" t="str">
        <f t="shared" si="4"/>
        <v>AUT_2009</v>
      </c>
      <c r="B81" t="s">
        <v>6</v>
      </c>
      <c r="C81" s="7" t="s">
        <v>40</v>
      </c>
      <c r="D81" s="6">
        <v>2009</v>
      </c>
      <c r="E81" s="34">
        <f t="shared" si="7"/>
        <v>1.6080555717150371</v>
      </c>
      <c r="F81" s="35">
        <f t="shared" si="5"/>
        <v>2.2455000281333923</v>
      </c>
      <c r="G81" s="36">
        <v>1.7493749856948853</v>
      </c>
      <c r="H81" s="36">
        <v>2.7416250705718994</v>
      </c>
      <c r="I81" s="34">
        <v>1.0323333740234375</v>
      </c>
      <c r="J81" s="35">
        <f t="shared" si="6"/>
        <v>1.375</v>
      </c>
      <c r="K81" s="36">
        <v>2.625</v>
      </c>
      <c r="L81" s="36">
        <v>0</v>
      </c>
      <c r="M81" s="37">
        <v>1.5</v>
      </c>
      <c r="N81" s="2"/>
    </row>
    <row r="82" spans="1:14" x14ac:dyDescent="0.25">
      <c r="A82" s="11" t="str">
        <f t="shared" si="4"/>
        <v>AUT_2010</v>
      </c>
      <c r="B82" t="s">
        <v>6</v>
      </c>
      <c r="C82" s="7" t="s">
        <v>40</v>
      </c>
      <c r="D82" s="6">
        <v>2010</v>
      </c>
      <c r="E82" s="34">
        <f t="shared" si="7"/>
        <v>1.5901111165682476</v>
      </c>
      <c r="F82" s="35">
        <f t="shared" si="5"/>
        <v>2.1930000185966492</v>
      </c>
      <c r="G82" s="36">
        <v>1.7493749856948853</v>
      </c>
      <c r="H82" s="36">
        <v>2.6366250514984131</v>
      </c>
      <c r="I82" s="34">
        <v>1.0296666622161865</v>
      </c>
      <c r="J82" s="35">
        <f t="shared" si="6"/>
        <v>1.375</v>
      </c>
      <c r="K82" s="36">
        <v>2.625</v>
      </c>
      <c r="L82" s="36">
        <v>0</v>
      </c>
      <c r="M82" s="37">
        <v>1.5</v>
      </c>
      <c r="N82" s="2"/>
    </row>
    <row r="83" spans="1:14" x14ac:dyDescent="0.25">
      <c r="A83" s="11" t="str">
        <f t="shared" si="4"/>
        <v>AUT_2011</v>
      </c>
      <c r="B83" t="s">
        <v>6</v>
      </c>
      <c r="C83" s="7" t="s">
        <v>40</v>
      </c>
      <c r="D83" s="6">
        <v>2011</v>
      </c>
      <c r="E83" s="34">
        <f t="shared" si="7"/>
        <v>1.5858645836512248</v>
      </c>
      <c r="F83" s="35">
        <f t="shared" si="5"/>
        <v>2.1810937523841858</v>
      </c>
      <c r="G83" s="36">
        <v>1.7493749856948853</v>
      </c>
      <c r="H83" s="36">
        <v>2.6128125190734863</v>
      </c>
      <c r="I83" s="34">
        <v>1.0279999971389771</v>
      </c>
      <c r="J83" s="35">
        <f t="shared" si="6"/>
        <v>1.375</v>
      </c>
      <c r="K83" s="36">
        <v>2.625</v>
      </c>
      <c r="L83" s="36">
        <v>0</v>
      </c>
      <c r="M83" s="37">
        <v>1.5</v>
      </c>
      <c r="N83" s="2"/>
    </row>
    <row r="84" spans="1:14" x14ac:dyDescent="0.25">
      <c r="A84" s="11" t="str">
        <f t="shared" si="4"/>
        <v>AUT_2012</v>
      </c>
      <c r="B84" t="s">
        <v>6</v>
      </c>
      <c r="C84" s="7" t="s">
        <v>40</v>
      </c>
      <c r="D84" s="6">
        <v>2012</v>
      </c>
      <c r="E84" s="34">
        <f t="shared" si="7"/>
        <v>1.5225312511126201</v>
      </c>
      <c r="F84" s="35">
        <f t="shared" si="5"/>
        <v>1.9935937523841858</v>
      </c>
      <c r="G84" s="36">
        <v>1.7493749856948853</v>
      </c>
      <c r="H84" s="36">
        <v>2.2378125190734863</v>
      </c>
      <c r="I84" s="34">
        <v>1.0230000019073486</v>
      </c>
      <c r="J84" s="35">
        <f t="shared" si="6"/>
        <v>1.375</v>
      </c>
      <c r="K84" s="36">
        <v>2.625</v>
      </c>
      <c r="L84" s="36">
        <v>0</v>
      </c>
      <c r="M84" s="37">
        <v>1.5</v>
      </c>
      <c r="N84" s="2"/>
    </row>
    <row r="85" spans="1:14" x14ac:dyDescent="0.25">
      <c r="A85" s="11" t="str">
        <f t="shared" si="4"/>
        <v>AUT_2013</v>
      </c>
      <c r="B85" t="s">
        <v>6</v>
      </c>
      <c r="C85" s="7" t="s">
        <v>40</v>
      </c>
      <c r="D85" s="6">
        <v>2013</v>
      </c>
      <c r="E85" s="34">
        <f t="shared" si="7"/>
        <v>1.5222534735997517</v>
      </c>
      <c r="F85" s="35">
        <f t="shared" si="5"/>
        <v>1.9935937523841858</v>
      </c>
      <c r="G85" s="36">
        <v>1.7493749856948853</v>
      </c>
      <c r="H85" s="36">
        <v>2.2378125190734863</v>
      </c>
      <c r="I85" s="34">
        <v>1.0213333368301392</v>
      </c>
      <c r="J85" s="35">
        <f t="shared" si="6"/>
        <v>1.375</v>
      </c>
      <c r="K85" s="36">
        <v>2.625</v>
      </c>
      <c r="L85" s="36">
        <v>0</v>
      </c>
      <c r="M85" s="37">
        <v>1.5</v>
      </c>
      <c r="N85" s="2"/>
    </row>
    <row r="86" spans="1:14" x14ac:dyDescent="0.25">
      <c r="A86" s="11" t="str">
        <f t="shared" si="4"/>
        <v>BEL_1975</v>
      </c>
      <c r="B86" s="14" t="s">
        <v>7</v>
      </c>
      <c r="C86" s="8" t="s">
        <v>41</v>
      </c>
      <c r="D86" s="4">
        <v>1975</v>
      </c>
      <c r="E86" s="30">
        <f t="shared" si="7"/>
        <v>5.4196249643961592</v>
      </c>
      <c r="F86" s="31">
        <f t="shared" si="5"/>
        <v>5.2588748931884766</v>
      </c>
      <c r="G86" s="32">
        <v>4.6827497482299805</v>
      </c>
      <c r="H86" s="32">
        <v>5.8350000381469727</v>
      </c>
      <c r="I86" s="30">
        <v>6</v>
      </c>
      <c r="J86" s="31">
        <f t="shared" si="6"/>
        <v>5.333333333333333</v>
      </c>
      <c r="K86" s="32">
        <v>6</v>
      </c>
      <c r="L86" s="32">
        <v>5</v>
      </c>
      <c r="M86" s="33">
        <v>5</v>
      </c>
      <c r="N86" s="2"/>
    </row>
    <row r="87" spans="1:14" x14ac:dyDescent="0.25">
      <c r="A87" s="11" t="str">
        <f t="shared" si="4"/>
        <v>BEL_1976</v>
      </c>
      <c r="B87" t="s">
        <v>7</v>
      </c>
      <c r="C87" s="8" t="s">
        <v>41</v>
      </c>
      <c r="D87" s="4">
        <v>1976</v>
      </c>
      <c r="E87" s="30">
        <f t="shared" si="7"/>
        <v>5.4196249643961592</v>
      </c>
      <c r="F87" s="31">
        <f t="shared" si="5"/>
        <v>5.2588748931884766</v>
      </c>
      <c r="G87" s="32">
        <v>4.6827497482299805</v>
      </c>
      <c r="H87" s="32">
        <v>5.8350000381469727</v>
      </c>
      <c r="I87" s="30">
        <v>6</v>
      </c>
      <c r="J87" s="31">
        <f t="shared" si="6"/>
        <v>5.333333333333333</v>
      </c>
      <c r="K87" s="32">
        <v>6</v>
      </c>
      <c r="L87" s="32">
        <v>5</v>
      </c>
      <c r="M87" s="33">
        <v>5</v>
      </c>
      <c r="N87" s="2"/>
    </row>
    <row r="88" spans="1:14" x14ac:dyDescent="0.25">
      <c r="A88" s="11" t="str">
        <f t="shared" si="4"/>
        <v>BEL_1977</v>
      </c>
      <c r="B88" t="s">
        <v>7</v>
      </c>
      <c r="C88" s="8" t="s">
        <v>41</v>
      </c>
      <c r="D88" s="4">
        <v>1977</v>
      </c>
      <c r="E88" s="30">
        <f t="shared" si="7"/>
        <v>5.4196249643961592</v>
      </c>
      <c r="F88" s="31">
        <f t="shared" si="5"/>
        <v>5.2588748931884766</v>
      </c>
      <c r="G88" s="32">
        <v>4.6827497482299805</v>
      </c>
      <c r="H88" s="32">
        <v>5.8350000381469727</v>
      </c>
      <c r="I88" s="30">
        <v>6</v>
      </c>
      <c r="J88" s="31">
        <f t="shared" si="6"/>
        <v>5.333333333333333</v>
      </c>
      <c r="K88" s="32">
        <v>6</v>
      </c>
      <c r="L88" s="32">
        <v>5</v>
      </c>
      <c r="M88" s="33">
        <v>5</v>
      </c>
      <c r="N88" s="2"/>
    </row>
    <row r="89" spans="1:14" x14ac:dyDescent="0.25">
      <c r="A89" s="11" t="str">
        <f t="shared" si="4"/>
        <v>BEL_1978</v>
      </c>
      <c r="B89" t="s">
        <v>7</v>
      </c>
      <c r="C89" s="8" t="s">
        <v>41</v>
      </c>
      <c r="D89" s="4">
        <v>1978</v>
      </c>
      <c r="E89" s="30">
        <f t="shared" si="7"/>
        <v>5.4196249643961592</v>
      </c>
      <c r="F89" s="31">
        <f t="shared" si="5"/>
        <v>5.2588748931884766</v>
      </c>
      <c r="G89" s="32">
        <v>4.6827497482299805</v>
      </c>
      <c r="H89" s="32">
        <v>5.8350000381469727</v>
      </c>
      <c r="I89" s="30">
        <v>6</v>
      </c>
      <c r="J89" s="31">
        <f t="shared" si="6"/>
        <v>5.333333333333333</v>
      </c>
      <c r="K89" s="32">
        <v>6</v>
      </c>
      <c r="L89" s="32">
        <v>5</v>
      </c>
      <c r="M89" s="33">
        <v>5</v>
      </c>
      <c r="N89" s="2"/>
    </row>
    <row r="90" spans="1:14" x14ac:dyDescent="0.25">
      <c r="A90" s="11" t="str">
        <f t="shared" si="4"/>
        <v>BEL_1979</v>
      </c>
      <c r="B90" t="s">
        <v>7</v>
      </c>
      <c r="C90" s="8" t="s">
        <v>41</v>
      </c>
      <c r="D90" s="4">
        <v>1979</v>
      </c>
      <c r="E90" s="30">
        <f t="shared" si="7"/>
        <v>5.4196249643961592</v>
      </c>
      <c r="F90" s="31">
        <f t="shared" si="5"/>
        <v>5.2588748931884766</v>
      </c>
      <c r="G90" s="32">
        <v>4.6827497482299805</v>
      </c>
      <c r="H90" s="32">
        <v>5.8350000381469727</v>
      </c>
      <c r="I90" s="30">
        <v>6</v>
      </c>
      <c r="J90" s="31">
        <f t="shared" si="6"/>
        <v>5.333333333333333</v>
      </c>
      <c r="K90" s="32">
        <v>6</v>
      </c>
      <c r="L90" s="32">
        <v>5</v>
      </c>
      <c r="M90" s="33">
        <v>5</v>
      </c>
      <c r="N90" s="2"/>
    </row>
    <row r="91" spans="1:14" x14ac:dyDescent="0.25">
      <c r="A91" s="11" t="str">
        <f t="shared" si="4"/>
        <v>BEL_1980</v>
      </c>
      <c r="B91" t="s">
        <v>7</v>
      </c>
      <c r="C91" s="8" t="s">
        <v>41</v>
      </c>
      <c r="D91" s="4">
        <v>1980</v>
      </c>
      <c r="E91" s="30">
        <f t="shared" si="7"/>
        <v>5.4196249643961592</v>
      </c>
      <c r="F91" s="31">
        <f t="shared" si="5"/>
        <v>5.2588748931884766</v>
      </c>
      <c r="G91" s="32">
        <v>4.6827497482299805</v>
      </c>
      <c r="H91" s="32">
        <v>5.8350000381469727</v>
      </c>
      <c r="I91" s="30">
        <v>6</v>
      </c>
      <c r="J91" s="31">
        <f t="shared" si="6"/>
        <v>5.333333333333333</v>
      </c>
      <c r="K91" s="32">
        <v>6</v>
      </c>
      <c r="L91" s="32">
        <v>5</v>
      </c>
      <c r="M91" s="33">
        <v>5</v>
      </c>
      <c r="N91" s="2"/>
    </row>
    <row r="92" spans="1:14" x14ac:dyDescent="0.25">
      <c r="A92" s="11" t="str">
        <f t="shared" si="4"/>
        <v>BEL_1981</v>
      </c>
      <c r="B92" t="s">
        <v>7</v>
      </c>
      <c r="C92" s="8" t="s">
        <v>41</v>
      </c>
      <c r="D92" s="4">
        <v>1981</v>
      </c>
      <c r="E92" s="30">
        <f t="shared" si="7"/>
        <v>5.4196249643961592</v>
      </c>
      <c r="F92" s="31">
        <f t="shared" si="5"/>
        <v>5.2588748931884766</v>
      </c>
      <c r="G92" s="32">
        <v>4.6827497482299805</v>
      </c>
      <c r="H92" s="32">
        <v>5.8350000381469727</v>
      </c>
      <c r="I92" s="30">
        <v>6</v>
      </c>
      <c r="J92" s="31">
        <f t="shared" si="6"/>
        <v>5.333333333333333</v>
      </c>
      <c r="K92" s="32">
        <v>6</v>
      </c>
      <c r="L92" s="32">
        <v>5</v>
      </c>
      <c r="M92" s="33">
        <v>5</v>
      </c>
      <c r="N92" s="2"/>
    </row>
    <row r="93" spans="1:14" x14ac:dyDescent="0.25">
      <c r="A93" s="11" t="str">
        <f t="shared" si="4"/>
        <v>BEL_1982</v>
      </c>
      <c r="B93" t="s">
        <v>7</v>
      </c>
      <c r="C93" s="8" t="s">
        <v>41</v>
      </c>
      <c r="D93" s="4">
        <v>1982</v>
      </c>
      <c r="E93" s="30">
        <f t="shared" si="7"/>
        <v>5.4196249643961592</v>
      </c>
      <c r="F93" s="31">
        <f t="shared" si="5"/>
        <v>5.2588748931884766</v>
      </c>
      <c r="G93" s="32">
        <v>4.6827497482299805</v>
      </c>
      <c r="H93" s="32">
        <v>5.8350000381469727</v>
      </c>
      <c r="I93" s="30">
        <v>6</v>
      </c>
      <c r="J93" s="31">
        <f t="shared" si="6"/>
        <v>5.333333333333333</v>
      </c>
      <c r="K93" s="32">
        <v>6</v>
      </c>
      <c r="L93" s="32">
        <v>5</v>
      </c>
      <c r="M93" s="33">
        <v>5</v>
      </c>
      <c r="N93" s="2"/>
    </row>
    <row r="94" spans="1:14" x14ac:dyDescent="0.25">
      <c r="A94" s="11" t="str">
        <f t="shared" si="4"/>
        <v>BEL_1983</v>
      </c>
      <c r="B94" t="s">
        <v>7</v>
      </c>
      <c r="C94" s="8" t="s">
        <v>41</v>
      </c>
      <c r="D94" s="4">
        <v>1983</v>
      </c>
      <c r="E94" s="30">
        <f t="shared" si="7"/>
        <v>5.3779582977294922</v>
      </c>
      <c r="F94" s="31">
        <f t="shared" si="5"/>
        <v>5.1338748931884766</v>
      </c>
      <c r="G94" s="32">
        <v>4.6827497482299805</v>
      </c>
      <c r="H94" s="32">
        <v>5.5850000381469727</v>
      </c>
      <c r="I94" s="30">
        <v>6</v>
      </c>
      <c r="J94" s="31">
        <f t="shared" si="6"/>
        <v>5.333333333333333</v>
      </c>
      <c r="K94" s="32">
        <v>6</v>
      </c>
      <c r="L94" s="32">
        <v>5</v>
      </c>
      <c r="M94" s="33">
        <v>5</v>
      </c>
      <c r="N94" s="2"/>
    </row>
    <row r="95" spans="1:14" x14ac:dyDescent="0.25">
      <c r="A95" s="11" t="str">
        <f t="shared" si="4"/>
        <v>BEL_1984</v>
      </c>
      <c r="B95" t="s">
        <v>7</v>
      </c>
      <c r="C95" s="8" t="s">
        <v>41</v>
      </c>
      <c r="D95" s="4">
        <v>1984</v>
      </c>
      <c r="E95" s="30">
        <f t="shared" si="7"/>
        <v>5.3779582977294922</v>
      </c>
      <c r="F95" s="31">
        <f t="shared" si="5"/>
        <v>5.1338748931884766</v>
      </c>
      <c r="G95" s="32">
        <v>4.6827497482299805</v>
      </c>
      <c r="H95" s="32">
        <v>5.5850000381469727</v>
      </c>
      <c r="I95" s="30">
        <v>6</v>
      </c>
      <c r="J95" s="31">
        <f t="shared" si="6"/>
        <v>5.333333333333333</v>
      </c>
      <c r="K95" s="32">
        <v>6</v>
      </c>
      <c r="L95" s="32">
        <v>5</v>
      </c>
      <c r="M95" s="33">
        <v>5</v>
      </c>
      <c r="N95" s="2"/>
    </row>
    <row r="96" spans="1:14" x14ac:dyDescent="0.25">
      <c r="A96" s="11" t="str">
        <f t="shared" si="4"/>
        <v>BEL_1985</v>
      </c>
      <c r="B96" t="s">
        <v>7</v>
      </c>
      <c r="C96" s="8" t="s">
        <v>41</v>
      </c>
      <c r="D96" s="4">
        <v>1985</v>
      </c>
      <c r="E96" s="30">
        <f t="shared" si="7"/>
        <v>5.3779582977294922</v>
      </c>
      <c r="F96" s="31">
        <f t="shared" si="5"/>
        <v>5.1338748931884766</v>
      </c>
      <c r="G96" s="32">
        <v>4.6827497482299805</v>
      </c>
      <c r="H96" s="32">
        <v>5.5850000381469727</v>
      </c>
      <c r="I96" s="30">
        <v>6</v>
      </c>
      <c r="J96" s="31">
        <f t="shared" si="6"/>
        <v>5.333333333333333</v>
      </c>
      <c r="K96" s="32">
        <v>6</v>
      </c>
      <c r="L96" s="32">
        <v>5</v>
      </c>
      <c r="M96" s="33">
        <v>5</v>
      </c>
      <c r="N96" s="2"/>
    </row>
    <row r="97" spans="1:14" x14ac:dyDescent="0.25">
      <c r="A97" s="11" t="str">
        <f t="shared" si="4"/>
        <v>BEL_1986</v>
      </c>
      <c r="B97" t="s">
        <v>7</v>
      </c>
      <c r="C97" s="8" t="s">
        <v>41</v>
      </c>
      <c r="D97" s="4">
        <v>1986</v>
      </c>
      <c r="E97" s="30">
        <f t="shared" si="7"/>
        <v>5.3779582977294922</v>
      </c>
      <c r="F97" s="31">
        <f t="shared" si="5"/>
        <v>5.1338748931884766</v>
      </c>
      <c r="G97" s="32">
        <v>4.6827497482299805</v>
      </c>
      <c r="H97" s="32">
        <v>5.5850000381469727</v>
      </c>
      <c r="I97" s="30">
        <v>6</v>
      </c>
      <c r="J97" s="31">
        <f t="shared" si="6"/>
        <v>5.333333333333333</v>
      </c>
      <c r="K97" s="32">
        <v>6</v>
      </c>
      <c r="L97" s="32">
        <v>5</v>
      </c>
      <c r="M97" s="33">
        <v>5</v>
      </c>
      <c r="N97" s="2"/>
    </row>
    <row r="98" spans="1:14" x14ac:dyDescent="0.25">
      <c r="A98" s="11" t="str">
        <f t="shared" si="4"/>
        <v>BEL_1987</v>
      </c>
      <c r="B98" t="s">
        <v>7</v>
      </c>
      <c r="C98" s="8" t="s">
        <v>41</v>
      </c>
      <c r="D98" s="4">
        <v>1987</v>
      </c>
      <c r="E98" s="30">
        <f t="shared" si="7"/>
        <v>5.2529582977294922</v>
      </c>
      <c r="F98" s="31">
        <f t="shared" si="5"/>
        <v>5.1338748931884766</v>
      </c>
      <c r="G98" s="32">
        <v>4.6827497482299805</v>
      </c>
      <c r="H98" s="32">
        <v>5.5850000381469727</v>
      </c>
      <c r="I98" s="30">
        <v>6</v>
      </c>
      <c r="J98" s="31">
        <f t="shared" si="6"/>
        <v>5.083333333333333</v>
      </c>
      <c r="K98" s="32">
        <v>6</v>
      </c>
      <c r="L98" s="32">
        <v>5</v>
      </c>
      <c r="M98" s="33">
        <v>4.25</v>
      </c>
      <c r="N98" s="2"/>
    </row>
    <row r="99" spans="1:14" x14ac:dyDescent="0.25">
      <c r="A99" s="11" t="str">
        <f t="shared" si="4"/>
        <v>BEL_1988</v>
      </c>
      <c r="B99" t="s">
        <v>7</v>
      </c>
      <c r="C99" s="8" t="s">
        <v>41</v>
      </c>
      <c r="D99" s="4">
        <v>1988</v>
      </c>
      <c r="E99" s="30">
        <f t="shared" si="7"/>
        <v>5.2529582977294922</v>
      </c>
      <c r="F99" s="31">
        <f t="shared" si="5"/>
        <v>5.1338748931884766</v>
      </c>
      <c r="G99" s="32">
        <v>4.6827497482299805</v>
      </c>
      <c r="H99" s="32">
        <v>5.5850000381469727</v>
      </c>
      <c r="I99" s="30">
        <v>6</v>
      </c>
      <c r="J99" s="31">
        <f t="shared" si="6"/>
        <v>5.083333333333333</v>
      </c>
      <c r="K99" s="32">
        <v>6</v>
      </c>
      <c r="L99" s="32">
        <v>5</v>
      </c>
      <c r="M99" s="33">
        <v>4.25</v>
      </c>
      <c r="N99" s="2"/>
    </row>
    <row r="100" spans="1:14" x14ac:dyDescent="0.25">
      <c r="A100" s="11" t="str">
        <f t="shared" si="4"/>
        <v>BEL_1989</v>
      </c>
      <c r="B100" t="s">
        <v>7</v>
      </c>
      <c r="C100" s="8" t="s">
        <v>41</v>
      </c>
      <c r="D100" s="4">
        <v>1989</v>
      </c>
      <c r="E100" s="30">
        <f t="shared" si="7"/>
        <v>5.2529582977294922</v>
      </c>
      <c r="F100" s="31">
        <f t="shared" si="5"/>
        <v>5.1338748931884766</v>
      </c>
      <c r="G100" s="32">
        <v>4.6827497482299805</v>
      </c>
      <c r="H100" s="32">
        <v>5.5850000381469727</v>
      </c>
      <c r="I100" s="30">
        <v>6</v>
      </c>
      <c r="J100" s="31">
        <f t="shared" si="6"/>
        <v>5.083333333333333</v>
      </c>
      <c r="K100" s="32">
        <v>6</v>
      </c>
      <c r="L100" s="32">
        <v>5</v>
      </c>
      <c r="M100" s="33">
        <v>4.25</v>
      </c>
      <c r="N100" s="2"/>
    </row>
    <row r="101" spans="1:14" x14ac:dyDescent="0.25">
      <c r="A101" s="11" t="str">
        <f t="shared" si="4"/>
        <v>BEL_1990</v>
      </c>
      <c r="B101" t="s">
        <v>7</v>
      </c>
      <c r="C101" s="8" t="s">
        <v>41</v>
      </c>
      <c r="D101" s="4">
        <v>1990</v>
      </c>
      <c r="E101" s="30">
        <f t="shared" si="7"/>
        <v>4.9196249643961592</v>
      </c>
      <c r="F101" s="31">
        <f t="shared" si="5"/>
        <v>5.1338748931884766</v>
      </c>
      <c r="G101" s="32">
        <v>4.6827497482299805</v>
      </c>
      <c r="H101" s="32">
        <v>5.5850000381469727</v>
      </c>
      <c r="I101" s="30">
        <v>6</v>
      </c>
      <c r="J101" s="31">
        <f t="shared" si="6"/>
        <v>4.416666666666667</v>
      </c>
      <c r="K101" s="32">
        <v>6</v>
      </c>
      <c r="L101" s="32">
        <v>5</v>
      </c>
      <c r="M101" s="33">
        <v>2.25</v>
      </c>
      <c r="N101" s="2"/>
    </row>
    <row r="102" spans="1:14" x14ac:dyDescent="0.25">
      <c r="A102" s="11" t="str">
        <f t="shared" si="4"/>
        <v>BEL_1991</v>
      </c>
      <c r="B102" t="s">
        <v>7</v>
      </c>
      <c r="C102" s="8" t="s">
        <v>41</v>
      </c>
      <c r="D102" s="4">
        <v>1991</v>
      </c>
      <c r="E102" s="30">
        <f t="shared" si="7"/>
        <v>4.8571249643961592</v>
      </c>
      <c r="F102" s="31">
        <f t="shared" si="5"/>
        <v>5.1338748931884766</v>
      </c>
      <c r="G102" s="32">
        <v>4.6827497482299805</v>
      </c>
      <c r="H102" s="32">
        <v>5.5850000381469727</v>
      </c>
      <c r="I102" s="30">
        <v>6</v>
      </c>
      <c r="J102" s="31">
        <f t="shared" si="6"/>
        <v>4.291666666666667</v>
      </c>
      <c r="K102" s="32">
        <v>5.625</v>
      </c>
      <c r="L102" s="32">
        <v>5</v>
      </c>
      <c r="M102" s="33">
        <v>2.25</v>
      </c>
      <c r="N102" s="2"/>
    </row>
    <row r="103" spans="1:14" x14ac:dyDescent="0.25">
      <c r="A103" s="11" t="str">
        <f t="shared" si="4"/>
        <v>BEL_1992</v>
      </c>
      <c r="B103" t="s">
        <v>7</v>
      </c>
      <c r="C103" s="8" t="s">
        <v>41</v>
      </c>
      <c r="D103" s="4">
        <v>1992</v>
      </c>
      <c r="E103" s="30">
        <f t="shared" si="7"/>
        <v>4.8571249643961592</v>
      </c>
      <c r="F103" s="31">
        <f t="shared" si="5"/>
        <v>5.1338748931884766</v>
      </c>
      <c r="G103" s="32">
        <v>4.6827497482299805</v>
      </c>
      <c r="H103" s="32">
        <v>5.5850000381469727</v>
      </c>
      <c r="I103" s="30">
        <v>6</v>
      </c>
      <c r="J103" s="31">
        <f t="shared" si="6"/>
        <v>4.291666666666667</v>
      </c>
      <c r="K103" s="32">
        <v>5.625</v>
      </c>
      <c r="L103" s="32">
        <v>5</v>
      </c>
      <c r="M103" s="33">
        <v>2.25</v>
      </c>
      <c r="N103" s="2"/>
    </row>
    <row r="104" spans="1:14" x14ac:dyDescent="0.25">
      <c r="A104" s="11" t="str">
        <f t="shared" si="4"/>
        <v>BEL_1993</v>
      </c>
      <c r="B104" t="s">
        <v>7</v>
      </c>
      <c r="C104" s="8" t="s">
        <v>41</v>
      </c>
      <c r="D104" s="4">
        <v>1993</v>
      </c>
      <c r="E104" s="30">
        <f t="shared" si="7"/>
        <v>4.6904582977294922</v>
      </c>
      <c r="F104" s="31">
        <f t="shared" si="5"/>
        <v>5.1338748931884766</v>
      </c>
      <c r="G104" s="32">
        <v>4.6827497482299805</v>
      </c>
      <c r="H104" s="32">
        <v>5.5850000381469727</v>
      </c>
      <c r="I104" s="30">
        <v>6</v>
      </c>
      <c r="J104" s="31">
        <f t="shared" si="6"/>
        <v>3.9583333333333335</v>
      </c>
      <c r="K104" s="32">
        <v>5.625</v>
      </c>
      <c r="L104" s="32">
        <v>4</v>
      </c>
      <c r="M104" s="33">
        <v>2.25</v>
      </c>
      <c r="N104" s="2"/>
    </row>
    <row r="105" spans="1:14" x14ac:dyDescent="0.25">
      <c r="A105" s="11" t="str">
        <f t="shared" si="4"/>
        <v>BEL_1994</v>
      </c>
      <c r="B105" t="s">
        <v>7</v>
      </c>
      <c r="C105" s="8" t="s">
        <v>41</v>
      </c>
      <c r="D105" s="4">
        <v>1994</v>
      </c>
      <c r="E105" s="30">
        <f t="shared" si="7"/>
        <v>4.6904582977294922</v>
      </c>
      <c r="F105" s="31">
        <f t="shared" si="5"/>
        <v>5.1338748931884766</v>
      </c>
      <c r="G105" s="32">
        <v>4.6827497482299805</v>
      </c>
      <c r="H105" s="32">
        <v>5.5850000381469727</v>
      </c>
      <c r="I105" s="30">
        <v>6</v>
      </c>
      <c r="J105" s="31">
        <f t="shared" si="6"/>
        <v>3.9583333333333335</v>
      </c>
      <c r="K105" s="32">
        <v>5.625</v>
      </c>
      <c r="L105" s="32">
        <v>4</v>
      </c>
      <c r="M105" s="33">
        <v>2.25</v>
      </c>
      <c r="N105" s="2"/>
    </row>
    <row r="106" spans="1:14" x14ac:dyDescent="0.25">
      <c r="A106" s="11" t="str">
        <f t="shared" si="4"/>
        <v>BEL_1995</v>
      </c>
      <c r="B106" t="s">
        <v>7</v>
      </c>
      <c r="C106" s="8" t="s">
        <v>41</v>
      </c>
      <c r="D106" s="4">
        <v>1995</v>
      </c>
      <c r="E106" s="30">
        <f t="shared" si="7"/>
        <v>4.0828547875086469</v>
      </c>
      <c r="F106" s="31">
        <f t="shared" si="5"/>
        <v>4.7127311229705811</v>
      </c>
      <c r="G106" s="32">
        <v>4.6827497482299805</v>
      </c>
      <c r="H106" s="32">
        <v>4.7427124977111816</v>
      </c>
      <c r="I106" s="30">
        <v>5.6666665077209473</v>
      </c>
      <c r="J106" s="31">
        <f t="shared" si="6"/>
        <v>3.1349999904632568</v>
      </c>
      <c r="K106" s="32">
        <v>5.625</v>
      </c>
      <c r="L106" s="32">
        <v>1.5299999713897705</v>
      </c>
      <c r="M106" s="33">
        <v>2.25</v>
      </c>
      <c r="N106" s="2"/>
    </row>
    <row r="107" spans="1:14" x14ac:dyDescent="0.25">
      <c r="A107" s="11" t="str">
        <f t="shared" si="4"/>
        <v>BEL_1996</v>
      </c>
      <c r="B107" t="s">
        <v>7</v>
      </c>
      <c r="C107" s="8" t="s">
        <v>41</v>
      </c>
      <c r="D107" s="4">
        <v>1996</v>
      </c>
      <c r="E107" s="30">
        <f t="shared" si="7"/>
        <v>3.9081881443659463</v>
      </c>
      <c r="F107" s="31">
        <f t="shared" si="5"/>
        <v>4.7127311229705811</v>
      </c>
      <c r="G107" s="32">
        <v>4.6827497482299805</v>
      </c>
      <c r="H107" s="32">
        <v>4.7427124977111816</v>
      </c>
      <c r="I107" s="30">
        <v>4.6186666488647461</v>
      </c>
      <c r="J107" s="31">
        <f t="shared" si="6"/>
        <v>3.1349999904632568</v>
      </c>
      <c r="K107" s="32">
        <v>5.625</v>
      </c>
      <c r="L107" s="32">
        <v>1.5299999713897705</v>
      </c>
      <c r="M107" s="33">
        <v>2.25</v>
      </c>
      <c r="N107" s="2"/>
    </row>
    <row r="108" spans="1:14" x14ac:dyDescent="0.25">
      <c r="A108" s="11" t="str">
        <f t="shared" si="4"/>
        <v>BEL_1997</v>
      </c>
      <c r="B108" t="s">
        <v>7</v>
      </c>
      <c r="C108" s="8" t="s">
        <v>41</v>
      </c>
      <c r="D108" s="4">
        <v>1997</v>
      </c>
      <c r="E108" s="30">
        <f t="shared" si="7"/>
        <v>3.8638548453648887</v>
      </c>
      <c r="F108" s="31">
        <f t="shared" si="5"/>
        <v>4.7127311229705811</v>
      </c>
      <c r="G108" s="32">
        <v>4.6827497482299805</v>
      </c>
      <c r="H108" s="32">
        <v>4.7427124977111816</v>
      </c>
      <c r="I108" s="30">
        <v>4.3526668548583984</v>
      </c>
      <c r="J108" s="31">
        <f t="shared" si="6"/>
        <v>3.1349999904632568</v>
      </c>
      <c r="K108" s="32">
        <v>5.625</v>
      </c>
      <c r="L108" s="32">
        <v>1.5299999713897705</v>
      </c>
      <c r="M108" s="33">
        <v>2.25</v>
      </c>
      <c r="N108" s="2"/>
    </row>
    <row r="109" spans="1:14" x14ac:dyDescent="0.25">
      <c r="A109" s="11" t="str">
        <f t="shared" si="4"/>
        <v>BEL_1998</v>
      </c>
      <c r="B109" t="s">
        <v>7</v>
      </c>
      <c r="C109" s="8" t="s">
        <v>41</v>
      </c>
      <c r="D109" s="4">
        <v>1998</v>
      </c>
      <c r="E109" s="30">
        <f t="shared" si="7"/>
        <v>3.6509103775024414</v>
      </c>
      <c r="F109" s="31">
        <f t="shared" si="5"/>
        <v>4.5252311229705811</v>
      </c>
      <c r="G109" s="32">
        <v>4.6827497482299805</v>
      </c>
      <c r="H109" s="32">
        <v>4.3677124977111816</v>
      </c>
      <c r="I109" s="30">
        <v>3.9600000381469727</v>
      </c>
      <c r="J109" s="31">
        <f t="shared" si="6"/>
        <v>2.9649999936421714</v>
      </c>
      <c r="K109" s="32">
        <v>5.625</v>
      </c>
      <c r="L109" s="32">
        <v>1.0199999809265137</v>
      </c>
      <c r="M109" s="33">
        <v>2.25</v>
      </c>
      <c r="N109" s="2"/>
    </row>
    <row r="110" spans="1:14" x14ac:dyDescent="0.25">
      <c r="A110" s="11" t="str">
        <f t="shared" si="4"/>
        <v>BEL_1999</v>
      </c>
      <c r="B110" t="s">
        <v>7</v>
      </c>
      <c r="C110" s="8" t="s">
        <v>41</v>
      </c>
      <c r="D110" s="4">
        <v>1999</v>
      </c>
      <c r="E110" s="30">
        <f t="shared" si="7"/>
        <v>3.3863338232040405</v>
      </c>
      <c r="F110" s="31">
        <f t="shared" si="5"/>
        <v>4.5186126232147217</v>
      </c>
      <c r="G110" s="32">
        <v>4.6700000762939453</v>
      </c>
      <c r="H110" s="32">
        <v>4.367225170135498</v>
      </c>
      <c r="I110" s="30">
        <v>2.3857777118682861</v>
      </c>
      <c r="J110" s="31">
        <f t="shared" si="6"/>
        <v>2.9649999936421714</v>
      </c>
      <c r="K110" s="32">
        <v>5.625</v>
      </c>
      <c r="L110" s="32">
        <v>1.0199999809265137</v>
      </c>
      <c r="M110" s="33">
        <v>2.25</v>
      </c>
      <c r="N110" s="2"/>
    </row>
    <row r="111" spans="1:14" x14ac:dyDescent="0.25">
      <c r="A111" s="11" t="str">
        <f t="shared" si="4"/>
        <v>BEL_2000</v>
      </c>
      <c r="B111" t="s">
        <v>7</v>
      </c>
      <c r="C111" s="8" t="s">
        <v>41</v>
      </c>
      <c r="D111" s="4">
        <v>2000</v>
      </c>
      <c r="E111" s="30">
        <f t="shared" si="7"/>
        <v>3.0750606258710227</v>
      </c>
      <c r="F111" s="31">
        <f t="shared" si="5"/>
        <v>3.8719041347503662</v>
      </c>
      <c r="G111" s="32">
        <v>3.8615832328796387</v>
      </c>
      <c r="H111" s="32">
        <v>3.8822250366210938</v>
      </c>
      <c r="I111" s="30">
        <v>1.8115555047988892</v>
      </c>
      <c r="J111" s="31">
        <f t="shared" si="6"/>
        <v>2.9649999936421714</v>
      </c>
      <c r="K111" s="32">
        <v>5.625</v>
      </c>
      <c r="L111" s="32">
        <v>1.0199999809265137</v>
      </c>
      <c r="M111" s="33">
        <v>2.25</v>
      </c>
      <c r="N111" s="2"/>
    </row>
    <row r="112" spans="1:14" x14ac:dyDescent="0.25">
      <c r="A112" s="11" t="str">
        <f t="shared" si="4"/>
        <v>BEL_2001</v>
      </c>
      <c r="B112" t="s">
        <v>7</v>
      </c>
      <c r="C112" s="8" t="s">
        <v>41</v>
      </c>
      <c r="D112" s="4">
        <v>2001</v>
      </c>
      <c r="E112" s="30">
        <f t="shared" si="7"/>
        <v>2.8993846972783408</v>
      </c>
      <c r="F112" s="31">
        <f t="shared" si="5"/>
        <v>3.9086540937423706</v>
      </c>
      <c r="G112" s="32">
        <v>3.8488333225250244</v>
      </c>
      <c r="H112" s="32">
        <v>3.9684748649597168</v>
      </c>
      <c r="I112" s="30">
        <v>1.7039999961853027</v>
      </c>
      <c r="J112" s="31">
        <f t="shared" si="6"/>
        <v>2.625</v>
      </c>
      <c r="K112" s="32">
        <v>5.625</v>
      </c>
      <c r="L112" s="32">
        <v>0</v>
      </c>
      <c r="M112" s="33">
        <v>2.25</v>
      </c>
      <c r="N112" s="2"/>
    </row>
    <row r="113" spans="1:14" x14ac:dyDescent="0.25">
      <c r="A113" s="11" t="str">
        <f t="shared" si="4"/>
        <v>BEL_2002</v>
      </c>
      <c r="B113" t="s">
        <v>7</v>
      </c>
      <c r="C113" s="8" t="s">
        <v>41</v>
      </c>
      <c r="D113" s="4">
        <v>2002</v>
      </c>
      <c r="E113" s="30">
        <f t="shared" si="7"/>
        <v>2.90304164091746</v>
      </c>
      <c r="F113" s="31">
        <f t="shared" si="5"/>
        <v>3.9230415821075439</v>
      </c>
      <c r="G113" s="32">
        <v>3.8360834121704102</v>
      </c>
      <c r="H113" s="32">
        <v>4.0099997520446777</v>
      </c>
      <c r="I113" s="30">
        <v>1.6971666812896729</v>
      </c>
      <c r="J113" s="31">
        <f t="shared" si="6"/>
        <v>2.625</v>
      </c>
      <c r="K113" s="32">
        <v>5.625</v>
      </c>
      <c r="L113" s="32">
        <v>0</v>
      </c>
      <c r="M113" s="33">
        <v>2.25</v>
      </c>
      <c r="N113" s="2"/>
    </row>
    <row r="114" spans="1:14" x14ac:dyDescent="0.25">
      <c r="A114" s="11" t="str">
        <f t="shared" si="4"/>
        <v>BEL_2003</v>
      </c>
      <c r="B114" t="s">
        <v>7</v>
      </c>
      <c r="C114" s="8" t="s">
        <v>41</v>
      </c>
      <c r="D114" s="4">
        <v>2003</v>
      </c>
      <c r="E114" s="30">
        <f t="shared" si="7"/>
        <v>2.8091360926628113</v>
      </c>
      <c r="F114" s="31">
        <f t="shared" si="5"/>
        <v>3.6447916030883789</v>
      </c>
      <c r="G114" s="32">
        <v>3.8233332633972168</v>
      </c>
      <c r="H114" s="32">
        <v>3.466249942779541</v>
      </c>
      <c r="I114" s="30">
        <v>1.6902333498001099</v>
      </c>
      <c r="J114" s="31">
        <f t="shared" si="6"/>
        <v>2.625</v>
      </c>
      <c r="K114" s="32">
        <v>5.625</v>
      </c>
      <c r="L114" s="32">
        <v>0</v>
      </c>
      <c r="M114" s="33">
        <v>2.25</v>
      </c>
      <c r="N114" s="2"/>
    </row>
    <row r="115" spans="1:14" x14ac:dyDescent="0.25">
      <c r="A115" s="11" t="str">
        <f t="shared" si="4"/>
        <v>BEL_2004</v>
      </c>
      <c r="B115" t="s">
        <v>7</v>
      </c>
      <c r="C115" s="8" t="s">
        <v>41</v>
      </c>
      <c r="D115" s="4">
        <v>2004</v>
      </c>
      <c r="E115" s="30">
        <f t="shared" si="7"/>
        <v>2.7647791504859924</v>
      </c>
      <c r="F115" s="31">
        <f t="shared" si="5"/>
        <v>3.5197916030883789</v>
      </c>
      <c r="G115" s="32">
        <v>3.5733332633972168</v>
      </c>
      <c r="H115" s="32">
        <v>3.466249942779541</v>
      </c>
      <c r="I115" s="30">
        <v>1.6740916967391968</v>
      </c>
      <c r="J115" s="31">
        <f t="shared" si="6"/>
        <v>2.625</v>
      </c>
      <c r="K115" s="32">
        <v>5.625</v>
      </c>
      <c r="L115" s="32">
        <v>0</v>
      </c>
      <c r="M115" s="33">
        <v>2.25</v>
      </c>
      <c r="N115" s="2"/>
    </row>
    <row r="116" spans="1:14" x14ac:dyDescent="0.25">
      <c r="A116" s="11" t="str">
        <f t="shared" si="4"/>
        <v>BEL_2005</v>
      </c>
      <c r="B116" t="s">
        <v>7</v>
      </c>
      <c r="C116" s="8" t="s">
        <v>41</v>
      </c>
      <c r="D116" s="4">
        <v>2005</v>
      </c>
      <c r="E116" s="30">
        <f t="shared" si="7"/>
        <v>2.5097971955935159</v>
      </c>
      <c r="F116" s="31">
        <f t="shared" si="5"/>
        <v>3.1379165649414063</v>
      </c>
      <c r="G116" s="32">
        <v>3.5733332633972168</v>
      </c>
      <c r="H116" s="32">
        <v>2.7024998664855957</v>
      </c>
      <c r="I116" s="30">
        <v>1.6579500436782837</v>
      </c>
      <c r="J116" s="31">
        <f t="shared" si="6"/>
        <v>2.375</v>
      </c>
      <c r="K116" s="32">
        <v>4.875</v>
      </c>
      <c r="L116" s="32">
        <v>0</v>
      </c>
      <c r="M116" s="33">
        <v>2.25</v>
      </c>
      <c r="N116" s="2"/>
    </row>
    <row r="117" spans="1:14" x14ac:dyDescent="0.25">
      <c r="A117" s="11" t="str">
        <f t="shared" si="4"/>
        <v>BEL_2006</v>
      </c>
      <c r="B117" t="s">
        <v>7</v>
      </c>
      <c r="C117" s="8" t="s">
        <v>41</v>
      </c>
      <c r="D117" s="4">
        <v>2006</v>
      </c>
      <c r="E117" s="30">
        <f t="shared" si="7"/>
        <v>2.229009704043468</v>
      </c>
      <c r="F117" s="31">
        <f t="shared" si="5"/>
        <v>2.8060415983200073</v>
      </c>
      <c r="G117" s="32">
        <v>2.9095833301544189</v>
      </c>
      <c r="H117" s="32">
        <v>2.7024998664855957</v>
      </c>
      <c r="I117" s="30">
        <v>1.6389750242233276</v>
      </c>
      <c r="J117" s="31">
        <f t="shared" si="6"/>
        <v>2.0410000011324883</v>
      </c>
      <c r="K117" s="32">
        <v>3.75</v>
      </c>
      <c r="L117" s="32">
        <v>0.12300000339746475</v>
      </c>
      <c r="M117" s="33">
        <v>2.25</v>
      </c>
      <c r="N117" s="2"/>
    </row>
    <row r="118" spans="1:14" x14ac:dyDescent="0.25">
      <c r="A118" s="11" t="str">
        <f t="shared" si="4"/>
        <v>BEL_2007</v>
      </c>
      <c r="B118" t="s">
        <v>7</v>
      </c>
      <c r="C118" s="8" t="s">
        <v>41</v>
      </c>
      <c r="D118" s="4">
        <v>2007</v>
      </c>
      <c r="E118" s="30">
        <f t="shared" si="7"/>
        <v>2.0959166648487249</v>
      </c>
      <c r="F118" s="31">
        <f t="shared" si="5"/>
        <v>2.4162499904632568</v>
      </c>
      <c r="G118" s="32">
        <v>2.1700000762939453</v>
      </c>
      <c r="H118" s="32">
        <v>2.6624999046325684</v>
      </c>
      <c r="I118" s="30">
        <v>1.6200000047683716</v>
      </c>
      <c r="J118" s="31">
        <f t="shared" si="6"/>
        <v>2.0410000011324883</v>
      </c>
      <c r="K118" s="32">
        <v>3.75</v>
      </c>
      <c r="L118" s="32">
        <v>0.12300000339746475</v>
      </c>
      <c r="M118" s="33">
        <v>2.25</v>
      </c>
      <c r="N118" s="2"/>
    </row>
    <row r="119" spans="1:14" x14ac:dyDescent="0.25">
      <c r="A119" s="11" t="str">
        <f t="shared" si="4"/>
        <v>BEL_2008</v>
      </c>
      <c r="B119" t="s">
        <v>7</v>
      </c>
      <c r="C119" s="8" t="s">
        <v>41</v>
      </c>
      <c r="D119" s="4">
        <v>2008</v>
      </c>
      <c r="E119" s="30">
        <f t="shared" si="7"/>
        <v>2.0932407341897488</v>
      </c>
      <c r="F119" s="31">
        <f t="shared" si="5"/>
        <v>2.4162499904632568</v>
      </c>
      <c r="G119" s="32">
        <v>2.1700000762939453</v>
      </c>
      <c r="H119" s="32">
        <v>2.6624999046325684</v>
      </c>
      <c r="I119" s="30">
        <v>1.6039444208145142</v>
      </c>
      <c r="J119" s="31">
        <f t="shared" si="6"/>
        <v>2.0410000011324883</v>
      </c>
      <c r="K119" s="32">
        <v>3.75</v>
      </c>
      <c r="L119" s="32">
        <v>0.12300000339746475</v>
      </c>
      <c r="M119" s="33">
        <v>2.25</v>
      </c>
      <c r="N119" s="2"/>
    </row>
    <row r="120" spans="1:14" x14ac:dyDescent="0.25">
      <c r="A120" s="11" t="str">
        <f t="shared" si="4"/>
        <v>BEL_2009</v>
      </c>
      <c r="B120" t="s">
        <v>7</v>
      </c>
      <c r="C120" s="8" t="s">
        <v>41</v>
      </c>
      <c r="D120" s="4">
        <v>2009</v>
      </c>
      <c r="E120" s="30">
        <f t="shared" si="7"/>
        <v>2.0101481440166631</v>
      </c>
      <c r="F120" s="31">
        <f t="shared" si="5"/>
        <v>2.1749999523162842</v>
      </c>
      <c r="G120" s="32">
        <v>2.1700000762939453</v>
      </c>
      <c r="H120" s="32">
        <v>2.179999828338623</v>
      </c>
      <c r="I120" s="30">
        <v>1.5878889560699463</v>
      </c>
      <c r="J120" s="31">
        <f t="shared" si="6"/>
        <v>2.0410000011324883</v>
      </c>
      <c r="K120" s="32">
        <v>3.75</v>
      </c>
      <c r="L120" s="32">
        <v>0.12300000339746475</v>
      </c>
      <c r="M120" s="33">
        <v>2.25</v>
      </c>
      <c r="N120" s="2"/>
    </row>
    <row r="121" spans="1:14" x14ac:dyDescent="0.25">
      <c r="A121" s="11" t="str">
        <f t="shared" si="4"/>
        <v>BEL_2010</v>
      </c>
      <c r="B121" t="s">
        <v>7</v>
      </c>
      <c r="C121" s="8" t="s">
        <v>41</v>
      </c>
      <c r="D121" s="4">
        <v>2010</v>
      </c>
      <c r="E121" s="30">
        <f t="shared" si="7"/>
        <v>1.9547728858888149</v>
      </c>
      <c r="F121" s="31">
        <f t="shared" si="5"/>
        <v>2.0106936693191528</v>
      </c>
      <c r="G121" s="32">
        <v>1.8413875102996826</v>
      </c>
      <c r="H121" s="32">
        <v>2.179999828338623</v>
      </c>
      <c r="I121" s="30">
        <v>1.5842499732971191</v>
      </c>
      <c r="J121" s="31">
        <f t="shared" si="6"/>
        <v>2.0410000011324883</v>
      </c>
      <c r="K121" s="32">
        <v>3.75</v>
      </c>
      <c r="L121" s="32">
        <v>0.12300000339746475</v>
      </c>
      <c r="M121" s="33">
        <v>2.25</v>
      </c>
      <c r="N121" s="2"/>
    </row>
    <row r="122" spans="1:14" x14ac:dyDescent="0.25">
      <c r="A122" s="11" t="str">
        <f t="shared" si="4"/>
        <v>BEL_2011</v>
      </c>
      <c r="B122" t="s">
        <v>7</v>
      </c>
      <c r="C122" s="8" t="s">
        <v>41</v>
      </c>
      <c r="D122" s="4">
        <v>2011</v>
      </c>
      <c r="E122" s="30">
        <f t="shared" si="7"/>
        <v>1.8916664284964402</v>
      </c>
      <c r="F122" s="31">
        <f t="shared" si="5"/>
        <v>1.8231937289237976</v>
      </c>
      <c r="G122" s="32">
        <v>1.8413875102996826</v>
      </c>
      <c r="H122" s="32">
        <v>1.8049999475479126</v>
      </c>
      <c r="I122" s="30">
        <v>1.5806111097335815</v>
      </c>
      <c r="J122" s="31">
        <f t="shared" si="6"/>
        <v>2.0410000011324883</v>
      </c>
      <c r="K122" s="32">
        <v>3.75</v>
      </c>
      <c r="L122" s="32">
        <v>0.12300000339746475</v>
      </c>
      <c r="M122" s="33">
        <v>2.25</v>
      </c>
      <c r="N122" s="2"/>
    </row>
    <row r="123" spans="1:14" x14ac:dyDescent="0.25">
      <c r="A123" s="11" t="str">
        <f t="shared" si="4"/>
        <v>BEL_2012</v>
      </c>
      <c r="B123" t="s">
        <v>7</v>
      </c>
      <c r="C123" s="8" t="s">
        <v>41</v>
      </c>
      <c r="D123" s="4">
        <v>2012</v>
      </c>
      <c r="E123" s="30">
        <f t="shared" si="7"/>
        <v>1.8910599512358506</v>
      </c>
      <c r="F123" s="31">
        <f t="shared" si="5"/>
        <v>1.8231937289237976</v>
      </c>
      <c r="G123" s="32">
        <v>1.8413875102996826</v>
      </c>
      <c r="H123" s="32">
        <v>1.8049999475479126</v>
      </c>
      <c r="I123" s="30">
        <v>1.5769722461700439</v>
      </c>
      <c r="J123" s="31">
        <f t="shared" si="6"/>
        <v>2.0410000011324883</v>
      </c>
      <c r="K123" s="32">
        <v>3.75</v>
      </c>
      <c r="L123" s="32">
        <v>0.12300000339746475</v>
      </c>
      <c r="M123" s="33">
        <v>2.25</v>
      </c>
      <c r="N123" s="2"/>
    </row>
    <row r="124" spans="1:14" x14ac:dyDescent="0.25">
      <c r="A124" s="11" t="str">
        <f t="shared" si="4"/>
        <v>BEL_2013</v>
      </c>
      <c r="B124" t="s">
        <v>7</v>
      </c>
      <c r="C124" s="8" t="s">
        <v>41</v>
      </c>
      <c r="D124" s="4">
        <v>2013</v>
      </c>
      <c r="E124" s="30">
        <f t="shared" si="7"/>
        <v>1.8696201406419277</v>
      </c>
      <c r="F124" s="31">
        <f t="shared" si="5"/>
        <v>1.7606937289237976</v>
      </c>
      <c r="G124" s="32">
        <v>1.8413875102996826</v>
      </c>
      <c r="H124" s="32">
        <v>1.6799999475479126</v>
      </c>
      <c r="I124" s="30">
        <v>1.5733333826065063</v>
      </c>
      <c r="J124" s="31">
        <f t="shared" si="6"/>
        <v>2.0410000011324883</v>
      </c>
      <c r="K124" s="32">
        <v>3.75</v>
      </c>
      <c r="L124" s="32">
        <v>0.12300000339746475</v>
      </c>
      <c r="M124" s="33">
        <v>2.25</v>
      </c>
      <c r="N124" s="2"/>
    </row>
    <row r="125" spans="1:14" x14ac:dyDescent="0.25">
      <c r="A125" s="11" t="str">
        <f t="shared" ref="A125:A180" si="8">B125&amp;"_"&amp;D125</f>
        <v>CAN_1975</v>
      </c>
      <c r="B125" t="s">
        <v>8</v>
      </c>
      <c r="C125" s="7" t="s">
        <v>42</v>
      </c>
      <c r="D125" s="6">
        <v>1975</v>
      </c>
      <c r="E125" s="34">
        <f t="shared" si="7"/>
        <v>4.729166666666667</v>
      </c>
      <c r="F125" s="35">
        <f t="shared" ref="F125:F180" si="9">AVERAGE(G125:H125)</f>
        <v>4.25</v>
      </c>
      <c r="G125" s="36">
        <v>6</v>
      </c>
      <c r="H125" s="36">
        <v>2.5</v>
      </c>
      <c r="I125" s="34">
        <v>4</v>
      </c>
      <c r="J125" s="35">
        <f t="shared" ref="J125:J180" si="10">AVERAGE(K125:M125)</f>
        <v>5.291666666666667</v>
      </c>
      <c r="K125" s="36">
        <v>4.875</v>
      </c>
      <c r="L125" s="36">
        <v>6</v>
      </c>
      <c r="M125" s="37">
        <v>5</v>
      </c>
      <c r="N125" s="2"/>
    </row>
    <row r="126" spans="1:14" x14ac:dyDescent="0.25">
      <c r="A126" s="11" t="str">
        <f t="shared" si="8"/>
        <v>CAN_1976</v>
      </c>
      <c r="B126" t="s">
        <v>8</v>
      </c>
      <c r="C126" s="7" t="s">
        <v>42</v>
      </c>
      <c r="D126" s="6">
        <v>1976</v>
      </c>
      <c r="E126" s="34">
        <f t="shared" si="7"/>
        <v>4.729166666666667</v>
      </c>
      <c r="F126" s="35">
        <f t="shared" si="9"/>
        <v>4.25</v>
      </c>
      <c r="G126" s="36">
        <v>6</v>
      </c>
      <c r="H126" s="36">
        <v>2.5</v>
      </c>
      <c r="I126" s="34">
        <v>4</v>
      </c>
      <c r="J126" s="35">
        <f t="shared" si="10"/>
        <v>5.291666666666667</v>
      </c>
      <c r="K126" s="36">
        <v>4.875</v>
      </c>
      <c r="L126" s="36">
        <v>6</v>
      </c>
      <c r="M126" s="37">
        <v>5</v>
      </c>
      <c r="N126" s="2"/>
    </row>
    <row r="127" spans="1:14" x14ac:dyDescent="0.25">
      <c r="A127" s="11" t="str">
        <f t="shared" si="8"/>
        <v>CAN_1977</v>
      </c>
      <c r="B127" t="s">
        <v>8</v>
      </c>
      <c r="C127" s="7" t="s">
        <v>42</v>
      </c>
      <c r="D127" s="6">
        <v>1977</v>
      </c>
      <c r="E127" s="34">
        <f t="shared" si="7"/>
        <v>4.729166666666667</v>
      </c>
      <c r="F127" s="35">
        <f t="shared" si="9"/>
        <v>4.25</v>
      </c>
      <c r="G127" s="36">
        <v>6</v>
      </c>
      <c r="H127" s="36">
        <v>2.5</v>
      </c>
      <c r="I127" s="34">
        <v>4</v>
      </c>
      <c r="J127" s="35">
        <f t="shared" si="10"/>
        <v>5.291666666666667</v>
      </c>
      <c r="K127" s="36">
        <v>4.875</v>
      </c>
      <c r="L127" s="36">
        <v>6</v>
      </c>
      <c r="M127" s="37">
        <v>5</v>
      </c>
      <c r="N127" s="2"/>
    </row>
    <row r="128" spans="1:14" x14ac:dyDescent="0.25">
      <c r="A128" s="11" t="str">
        <f t="shared" si="8"/>
        <v>CAN_1978</v>
      </c>
      <c r="B128" t="s">
        <v>8</v>
      </c>
      <c r="C128" s="7" t="s">
        <v>42</v>
      </c>
      <c r="D128" s="6">
        <v>1978</v>
      </c>
      <c r="E128" s="34">
        <f t="shared" si="7"/>
        <v>4.729166666666667</v>
      </c>
      <c r="F128" s="35">
        <f t="shared" si="9"/>
        <v>4.25</v>
      </c>
      <c r="G128" s="36">
        <v>6</v>
      </c>
      <c r="H128" s="36">
        <v>2.5</v>
      </c>
      <c r="I128" s="34">
        <v>4</v>
      </c>
      <c r="J128" s="35">
        <f t="shared" si="10"/>
        <v>5.291666666666667</v>
      </c>
      <c r="K128" s="36">
        <v>4.875</v>
      </c>
      <c r="L128" s="36">
        <v>6</v>
      </c>
      <c r="M128" s="37">
        <v>5</v>
      </c>
      <c r="N128" s="2"/>
    </row>
    <row r="129" spans="1:14" x14ac:dyDescent="0.25">
      <c r="A129" s="11" t="str">
        <f t="shared" si="8"/>
        <v>CAN_1979</v>
      </c>
      <c r="B129" t="s">
        <v>8</v>
      </c>
      <c r="C129" s="7" t="s">
        <v>42</v>
      </c>
      <c r="D129" s="6">
        <v>1979</v>
      </c>
      <c r="E129" s="34">
        <f t="shared" si="7"/>
        <v>4.729166666666667</v>
      </c>
      <c r="F129" s="35">
        <f t="shared" si="9"/>
        <v>4.25</v>
      </c>
      <c r="G129" s="36">
        <v>6</v>
      </c>
      <c r="H129" s="36">
        <v>2.5</v>
      </c>
      <c r="I129" s="34">
        <v>4</v>
      </c>
      <c r="J129" s="35">
        <f t="shared" si="10"/>
        <v>5.291666666666667</v>
      </c>
      <c r="K129" s="36">
        <v>4.875</v>
      </c>
      <c r="L129" s="36">
        <v>6</v>
      </c>
      <c r="M129" s="37">
        <v>5</v>
      </c>
      <c r="N129" s="2"/>
    </row>
    <row r="130" spans="1:14" x14ac:dyDescent="0.25">
      <c r="A130" s="11" t="str">
        <f t="shared" si="8"/>
        <v>CAN_1980</v>
      </c>
      <c r="B130" t="s">
        <v>8</v>
      </c>
      <c r="C130" s="7" t="s">
        <v>42</v>
      </c>
      <c r="D130" s="6">
        <v>1980</v>
      </c>
      <c r="E130" s="34">
        <f t="shared" si="7"/>
        <v>4.729166666666667</v>
      </c>
      <c r="F130" s="35">
        <f t="shared" si="9"/>
        <v>4.25</v>
      </c>
      <c r="G130" s="36">
        <v>6</v>
      </c>
      <c r="H130" s="36">
        <v>2.5</v>
      </c>
      <c r="I130" s="34">
        <v>4</v>
      </c>
      <c r="J130" s="35">
        <f t="shared" si="10"/>
        <v>5.291666666666667</v>
      </c>
      <c r="K130" s="36">
        <v>4.875</v>
      </c>
      <c r="L130" s="36">
        <v>6</v>
      </c>
      <c r="M130" s="37">
        <v>5</v>
      </c>
      <c r="N130" s="2"/>
    </row>
    <row r="131" spans="1:14" x14ac:dyDescent="0.25">
      <c r="A131" s="11" t="str">
        <f t="shared" si="8"/>
        <v>CAN_1981</v>
      </c>
      <c r="B131" t="s">
        <v>8</v>
      </c>
      <c r="C131" s="7" t="s">
        <v>42</v>
      </c>
      <c r="D131" s="6">
        <v>1981</v>
      </c>
      <c r="E131" s="34">
        <f t="shared" si="7"/>
        <v>4.729166666666667</v>
      </c>
      <c r="F131" s="35">
        <f t="shared" si="9"/>
        <v>4.25</v>
      </c>
      <c r="G131" s="36">
        <v>6</v>
      </c>
      <c r="H131" s="36">
        <v>2.5</v>
      </c>
      <c r="I131" s="34">
        <v>4</v>
      </c>
      <c r="J131" s="35">
        <f t="shared" si="10"/>
        <v>5.291666666666667</v>
      </c>
      <c r="K131" s="36">
        <v>4.875</v>
      </c>
      <c r="L131" s="36">
        <v>6</v>
      </c>
      <c r="M131" s="37">
        <v>5</v>
      </c>
      <c r="N131" s="2"/>
    </row>
    <row r="132" spans="1:14" x14ac:dyDescent="0.25">
      <c r="A132" s="11" t="str">
        <f t="shared" si="8"/>
        <v>CAN_1982</v>
      </c>
      <c r="B132" t="s">
        <v>8</v>
      </c>
      <c r="C132" s="7" t="s">
        <v>42</v>
      </c>
      <c r="D132" s="6">
        <v>1982</v>
      </c>
      <c r="E132" s="34">
        <f t="shared" si="7"/>
        <v>4.729166666666667</v>
      </c>
      <c r="F132" s="35">
        <f t="shared" si="9"/>
        <v>4.25</v>
      </c>
      <c r="G132" s="36">
        <v>6</v>
      </c>
      <c r="H132" s="36">
        <v>2.5</v>
      </c>
      <c r="I132" s="34">
        <v>4</v>
      </c>
      <c r="J132" s="35">
        <f t="shared" si="10"/>
        <v>5.291666666666667</v>
      </c>
      <c r="K132" s="36">
        <v>4.875</v>
      </c>
      <c r="L132" s="36">
        <v>6</v>
      </c>
      <c r="M132" s="37">
        <v>5</v>
      </c>
      <c r="N132" s="2"/>
    </row>
    <row r="133" spans="1:14" x14ac:dyDescent="0.25">
      <c r="A133" s="11" t="str">
        <f t="shared" si="8"/>
        <v>CAN_1983</v>
      </c>
      <c r="B133" t="s">
        <v>8</v>
      </c>
      <c r="C133" s="7" t="s">
        <v>42</v>
      </c>
      <c r="D133" s="6">
        <v>1983</v>
      </c>
      <c r="E133" s="34">
        <f t="shared" si="7"/>
        <v>4.729166666666667</v>
      </c>
      <c r="F133" s="35">
        <f t="shared" si="9"/>
        <v>4.25</v>
      </c>
      <c r="G133" s="36">
        <v>6</v>
      </c>
      <c r="H133" s="36">
        <v>2.5</v>
      </c>
      <c r="I133" s="34">
        <v>4</v>
      </c>
      <c r="J133" s="35">
        <f t="shared" si="10"/>
        <v>5.291666666666667</v>
      </c>
      <c r="K133" s="36">
        <v>4.875</v>
      </c>
      <c r="L133" s="36">
        <v>6</v>
      </c>
      <c r="M133" s="37">
        <v>5</v>
      </c>
      <c r="N133" s="2"/>
    </row>
    <row r="134" spans="1:14" x14ac:dyDescent="0.25">
      <c r="A134" s="11" t="str">
        <f t="shared" si="8"/>
        <v>CAN_1984</v>
      </c>
      <c r="B134" t="s">
        <v>8</v>
      </c>
      <c r="C134" s="7" t="s">
        <v>42</v>
      </c>
      <c r="D134" s="6">
        <v>1984</v>
      </c>
      <c r="E134" s="34">
        <f t="shared" si="7"/>
        <v>4.729166666666667</v>
      </c>
      <c r="F134" s="35">
        <f t="shared" si="9"/>
        <v>4.25</v>
      </c>
      <c r="G134" s="36">
        <v>6</v>
      </c>
      <c r="H134" s="36">
        <v>2.5</v>
      </c>
      <c r="I134" s="34">
        <v>4</v>
      </c>
      <c r="J134" s="35">
        <f t="shared" si="10"/>
        <v>5.291666666666667</v>
      </c>
      <c r="K134" s="36">
        <v>4.875</v>
      </c>
      <c r="L134" s="36">
        <v>6</v>
      </c>
      <c r="M134" s="37">
        <v>5</v>
      </c>
      <c r="N134" s="2"/>
    </row>
    <row r="135" spans="1:14" x14ac:dyDescent="0.25">
      <c r="A135" s="11" t="str">
        <f t="shared" si="8"/>
        <v>CAN_1985</v>
      </c>
      <c r="B135" t="s">
        <v>8</v>
      </c>
      <c r="C135" s="7" t="s">
        <v>42</v>
      </c>
      <c r="D135" s="6">
        <v>1985</v>
      </c>
      <c r="E135" s="34">
        <f t="shared" si="7"/>
        <v>4.5625</v>
      </c>
      <c r="F135" s="35">
        <f t="shared" si="9"/>
        <v>4.25</v>
      </c>
      <c r="G135" s="36">
        <v>6</v>
      </c>
      <c r="H135" s="36">
        <v>2.5</v>
      </c>
      <c r="I135" s="34">
        <v>3</v>
      </c>
      <c r="J135" s="35">
        <f t="shared" si="10"/>
        <v>5.291666666666667</v>
      </c>
      <c r="K135" s="36">
        <v>4.875</v>
      </c>
      <c r="L135" s="36">
        <v>6</v>
      </c>
      <c r="M135" s="37">
        <v>5</v>
      </c>
      <c r="N135" s="2"/>
    </row>
    <row r="136" spans="1:14" x14ac:dyDescent="0.25">
      <c r="A136" s="11" t="str">
        <f t="shared" si="8"/>
        <v>CAN_1986</v>
      </c>
      <c r="B136" t="s">
        <v>8</v>
      </c>
      <c r="C136" s="7" t="s">
        <v>42</v>
      </c>
      <c r="D136" s="6">
        <v>1986</v>
      </c>
      <c r="E136" s="34">
        <f t="shared" si="7"/>
        <v>4.479166666666667</v>
      </c>
      <c r="F136" s="35">
        <f t="shared" si="9"/>
        <v>4</v>
      </c>
      <c r="G136" s="36">
        <v>6</v>
      </c>
      <c r="H136" s="36">
        <v>2</v>
      </c>
      <c r="I136" s="34">
        <v>3</v>
      </c>
      <c r="J136" s="35">
        <f t="shared" si="10"/>
        <v>5.291666666666667</v>
      </c>
      <c r="K136" s="36">
        <v>4.875</v>
      </c>
      <c r="L136" s="36">
        <v>6</v>
      </c>
      <c r="M136" s="37">
        <v>5</v>
      </c>
      <c r="N136" s="2"/>
    </row>
    <row r="137" spans="1:14" x14ac:dyDescent="0.25">
      <c r="A137" s="11" t="str">
        <f t="shared" si="8"/>
        <v>CAN_1987</v>
      </c>
      <c r="B137" t="s">
        <v>8</v>
      </c>
      <c r="C137" s="7" t="s">
        <v>42</v>
      </c>
      <c r="D137" s="6">
        <v>1987</v>
      </c>
      <c r="E137" s="34">
        <f t="shared" ref="E137:E200" si="11">IF(AND(G137=".",H137=".",I137=".",K137=".",L137=".",M137="."),".",AVERAGE(G137,H137,I137,K137,L137,M137))</f>
        <v>4.229166666666667</v>
      </c>
      <c r="F137" s="35">
        <f t="shared" si="9"/>
        <v>4</v>
      </c>
      <c r="G137" s="36">
        <v>6</v>
      </c>
      <c r="H137" s="36">
        <v>2</v>
      </c>
      <c r="I137" s="34">
        <v>3</v>
      </c>
      <c r="J137" s="35">
        <f t="shared" si="10"/>
        <v>4.791666666666667</v>
      </c>
      <c r="K137" s="36">
        <v>4.875</v>
      </c>
      <c r="L137" s="36">
        <v>6</v>
      </c>
      <c r="M137" s="37">
        <v>3.5</v>
      </c>
      <c r="N137" s="2"/>
    </row>
    <row r="138" spans="1:14" x14ac:dyDescent="0.25">
      <c r="A138" s="11" t="str">
        <f t="shared" si="8"/>
        <v>CAN_1988</v>
      </c>
      <c r="B138" t="s">
        <v>8</v>
      </c>
      <c r="C138" s="7" t="s">
        <v>42</v>
      </c>
      <c r="D138" s="6">
        <v>1988</v>
      </c>
      <c r="E138" s="34">
        <f t="shared" si="11"/>
        <v>3.4725000063578286</v>
      </c>
      <c r="F138" s="35">
        <f t="shared" si="9"/>
        <v>3.75</v>
      </c>
      <c r="G138" s="36">
        <v>6</v>
      </c>
      <c r="H138" s="36">
        <v>1.5</v>
      </c>
      <c r="I138" s="34">
        <v>3</v>
      </c>
      <c r="J138" s="35">
        <f t="shared" si="10"/>
        <v>3.4450000127156577</v>
      </c>
      <c r="K138" s="36">
        <v>4.875</v>
      </c>
      <c r="L138" s="36">
        <v>4.7100000381469727</v>
      </c>
      <c r="M138" s="37">
        <v>0.75</v>
      </c>
      <c r="N138" s="2"/>
    </row>
    <row r="139" spans="1:14" x14ac:dyDescent="0.25">
      <c r="A139" s="11" t="str">
        <f t="shared" si="8"/>
        <v>CAN_1989</v>
      </c>
      <c r="B139" t="s">
        <v>8</v>
      </c>
      <c r="C139" s="7" t="s">
        <v>42</v>
      </c>
      <c r="D139" s="6">
        <v>1989</v>
      </c>
      <c r="E139" s="34">
        <f t="shared" si="11"/>
        <v>3.1875</v>
      </c>
      <c r="F139" s="35">
        <f t="shared" si="9"/>
        <v>3.75</v>
      </c>
      <c r="G139" s="36">
        <v>6</v>
      </c>
      <c r="H139" s="36">
        <v>1.5</v>
      </c>
      <c r="I139" s="34">
        <v>3</v>
      </c>
      <c r="J139" s="35">
        <f t="shared" si="10"/>
        <v>2.875</v>
      </c>
      <c r="K139" s="36">
        <v>4.875</v>
      </c>
      <c r="L139" s="36">
        <v>3</v>
      </c>
      <c r="M139" s="37">
        <v>0.75</v>
      </c>
      <c r="N139" s="2"/>
    </row>
    <row r="140" spans="1:14" x14ac:dyDescent="0.25">
      <c r="A140" s="11" t="str">
        <f t="shared" si="8"/>
        <v>CAN_1990</v>
      </c>
      <c r="B140" t="s">
        <v>8</v>
      </c>
      <c r="C140" s="7" t="s">
        <v>42</v>
      </c>
      <c r="D140" s="6">
        <v>1990</v>
      </c>
      <c r="E140" s="34">
        <f t="shared" si="11"/>
        <v>3.1875</v>
      </c>
      <c r="F140" s="35">
        <f t="shared" si="9"/>
        <v>3.75</v>
      </c>
      <c r="G140" s="36">
        <v>6</v>
      </c>
      <c r="H140" s="36">
        <v>1.5</v>
      </c>
      <c r="I140" s="34">
        <v>3</v>
      </c>
      <c r="J140" s="35">
        <f t="shared" si="10"/>
        <v>2.875</v>
      </c>
      <c r="K140" s="36">
        <v>4.875</v>
      </c>
      <c r="L140" s="36">
        <v>3</v>
      </c>
      <c r="M140" s="37">
        <v>0.75</v>
      </c>
      <c r="N140" s="2"/>
    </row>
    <row r="141" spans="1:14" x14ac:dyDescent="0.25">
      <c r="A141" s="11" t="str">
        <f t="shared" si="8"/>
        <v>CAN_1991</v>
      </c>
      <c r="B141" t="s">
        <v>8</v>
      </c>
      <c r="C141" s="7" t="s">
        <v>42</v>
      </c>
      <c r="D141" s="6">
        <v>1991</v>
      </c>
      <c r="E141" s="34">
        <f t="shared" si="11"/>
        <v>3.0546428362528482</v>
      </c>
      <c r="F141" s="35">
        <f t="shared" si="9"/>
        <v>3.75</v>
      </c>
      <c r="G141" s="36">
        <v>6</v>
      </c>
      <c r="H141" s="36">
        <v>1.5</v>
      </c>
      <c r="I141" s="34">
        <v>2.2028570175170898</v>
      </c>
      <c r="J141" s="35">
        <f t="shared" si="10"/>
        <v>2.875</v>
      </c>
      <c r="K141" s="36">
        <v>4.875</v>
      </c>
      <c r="L141" s="36">
        <v>3</v>
      </c>
      <c r="M141" s="37">
        <v>0.75</v>
      </c>
      <c r="N141" s="2"/>
    </row>
    <row r="142" spans="1:14" x14ac:dyDescent="0.25">
      <c r="A142" s="11" t="str">
        <f t="shared" si="8"/>
        <v>CAN_1992</v>
      </c>
      <c r="B142" t="s">
        <v>8</v>
      </c>
      <c r="C142" s="7" t="s">
        <v>42</v>
      </c>
      <c r="D142" s="6">
        <v>1992</v>
      </c>
      <c r="E142" s="34">
        <f t="shared" si="11"/>
        <v>3.0484523773193359</v>
      </c>
      <c r="F142" s="35">
        <f t="shared" si="9"/>
        <v>3.75</v>
      </c>
      <c r="G142" s="36">
        <v>6</v>
      </c>
      <c r="H142" s="36">
        <v>1.5</v>
      </c>
      <c r="I142" s="34">
        <v>2.1657142639160156</v>
      </c>
      <c r="J142" s="35">
        <f t="shared" si="10"/>
        <v>2.875</v>
      </c>
      <c r="K142" s="36">
        <v>4.875</v>
      </c>
      <c r="L142" s="36">
        <v>3</v>
      </c>
      <c r="M142" s="37">
        <v>0.75</v>
      </c>
      <c r="N142" s="2"/>
    </row>
    <row r="143" spans="1:14" x14ac:dyDescent="0.25">
      <c r="A143" s="11" t="str">
        <f t="shared" si="8"/>
        <v>CAN_1993</v>
      </c>
      <c r="B143" t="s">
        <v>8</v>
      </c>
      <c r="C143" s="7" t="s">
        <v>42</v>
      </c>
      <c r="D143" s="6">
        <v>1993</v>
      </c>
      <c r="E143" s="34">
        <f t="shared" si="11"/>
        <v>3.0355952183405557</v>
      </c>
      <c r="F143" s="35">
        <f t="shared" si="9"/>
        <v>3.75</v>
      </c>
      <c r="G143" s="36">
        <v>6</v>
      </c>
      <c r="H143" s="36">
        <v>1.5</v>
      </c>
      <c r="I143" s="34">
        <v>2.088571310043335</v>
      </c>
      <c r="J143" s="35">
        <f t="shared" si="10"/>
        <v>2.875</v>
      </c>
      <c r="K143" s="36">
        <v>4.875</v>
      </c>
      <c r="L143" s="36">
        <v>3</v>
      </c>
      <c r="M143" s="37">
        <v>0.75</v>
      </c>
      <c r="N143" s="2"/>
    </row>
    <row r="144" spans="1:14" x14ac:dyDescent="0.25">
      <c r="A144" s="11" t="str">
        <f t="shared" si="8"/>
        <v>CAN_1994</v>
      </c>
      <c r="B144" t="s">
        <v>8</v>
      </c>
      <c r="C144" s="7" t="s">
        <v>42</v>
      </c>
      <c r="D144" s="6">
        <v>1994</v>
      </c>
      <c r="E144" s="34">
        <f t="shared" si="11"/>
        <v>3.0210714340209961</v>
      </c>
      <c r="F144" s="35">
        <f t="shared" si="9"/>
        <v>3.75</v>
      </c>
      <c r="G144" s="36">
        <v>6</v>
      </c>
      <c r="H144" s="36">
        <v>1.5</v>
      </c>
      <c r="I144" s="34">
        <v>2.0014286041259766</v>
      </c>
      <c r="J144" s="35">
        <f t="shared" si="10"/>
        <v>2.875</v>
      </c>
      <c r="K144" s="36">
        <v>4.875</v>
      </c>
      <c r="L144" s="36">
        <v>3</v>
      </c>
      <c r="M144" s="37">
        <v>0.75</v>
      </c>
      <c r="N144" s="2"/>
    </row>
    <row r="145" spans="1:14" x14ac:dyDescent="0.25">
      <c r="A145" s="11" t="str">
        <f t="shared" si="8"/>
        <v>CAN_1995</v>
      </c>
      <c r="B145" t="s">
        <v>8</v>
      </c>
      <c r="C145" s="7" t="s">
        <v>42</v>
      </c>
      <c r="D145" s="6">
        <v>1995</v>
      </c>
      <c r="E145" s="34">
        <f t="shared" si="11"/>
        <v>2.6365476151307425</v>
      </c>
      <c r="F145" s="35">
        <f t="shared" si="9"/>
        <v>3.75</v>
      </c>
      <c r="G145" s="36">
        <v>6</v>
      </c>
      <c r="H145" s="36">
        <v>1.5</v>
      </c>
      <c r="I145" s="34">
        <v>0.69428569078445435</v>
      </c>
      <c r="J145" s="35">
        <f t="shared" si="10"/>
        <v>2.5416666666666665</v>
      </c>
      <c r="K145" s="36">
        <v>4.875</v>
      </c>
      <c r="L145" s="36">
        <v>2</v>
      </c>
      <c r="M145" s="37">
        <v>0.75</v>
      </c>
      <c r="N145" s="2"/>
    </row>
    <row r="146" spans="1:14" x14ac:dyDescent="0.25">
      <c r="A146" s="11" t="str">
        <f t="shared" si="8"/>
        <v>CAN_1996</v>
      </c>
      <c r="B146" t="s">
        <v>8</v>
      </c>
      <c r="C146" s="7" t="s">
        <v>42</v>
      </c>
      <c r="D146" s="6">
        <v>1996</v>
      </c>
      <c r="E146" s="34">
        <f t="shared" si="11"/>
        <v>2.1889682511488595</v>
      </c>
      <c r="F146" s="35">
        <f t="shared" si="9"/>
        <v>3.75</v>
      </c>
      <c r="G146" s="36">
        <v>6</v>
      </c>
      <c r="H146" s="36">
        <v>1.5</v>
      </c>
      <c r="I146" s="34">
        <v>0.63380950689315796</v>
      </c>
      <c r="J146" s="35">
        <f t="shared" si="10"/>
        <v>1.6666666666666667</v>
      </c>
      <c r="K146" s="36">
        <v>2.25</v>
      </c>
      <c r="L146" s="36">
        <v>2</v>
      </c>
      <c r="M146" s="37">
        <v>0.75</v>
      </c>
      <c r="N146" s="2"/>
    </row>
    <row r="147" spans="1:14" x14ac:dyDescent="0.25">
      <c r="A147" s="11" t="str">
        <f t="shared" si="8"/>
        <v>CAN_1997</v>
      </c>
      <c r="B147" t="s">
        <v>8</v>
      </c>
      <c r="C147" s="7" t="s">
        <v>42</v>
      </c>
      <c r="D147" s="6">
        <v>1997</v>
      </c>
      <c r="E147" s="34">
        <f t="shared" si="11"/>
        <v>2.0161111056804657</v>
      </c>
      <c r="F147" s="35">
        <f t="shared" si="9"/>
        <v>3.75</v>
      </c>
      <c r="G147" s="36">
        <v>6</v>
      </c>
      <c r="H147" s="36">
        <v>1.5</v>
      </c>
      <c r="I147" s="34">
        <v>0.59666663408279419</v>
      </c>
      <c r="J147" s="35">
        <f t="shared" si="10"/>
        <v>1.3333333333333333</v>
      </c>
      <c r="K147" s="36">
        <v>2.25</v>
      </c>
      <c r="L147" s="36">
        <v>1</v>
      </c>
      <c r="M147" s="37">
        <v>0.75</v>
      </c>
      <c r="N147" s="2"/>
    </row>
    <row r="148" spans="1:14" x14ac:dyDescent="0.25">
      <c r="A148" s="11" t="str">
        <f t="shared" si="8"/>
        <v>CAN_1998</v>
      </c>
      <c r="B148" t="s">
        <v>8</v>
      </c>
      <c r="C148" s="7" t="s">
        <v>42</v>
      </c>
      <c r="D148" s="6">
        <v>1998</v>
      </c>
      <c r="E148" s="34">
        <f t="shared" si="11"/>
        <v>1.9321888883908589</v>
      </c>
      <c r="F148" s="35">
        <f t="shared" si="9"/>
        <v>3.5</v>
      </c>
      <c r="G148" s="36">
        <v>5.5</v>
      </c>
      <c r="H148" s="36">
        <v>1.5</v>
      </c>
      <c r="I148" s="34">
        <v>0.59313333034515381</v>
      </c>
      <c r="J148" s="35">
        <f t="shared" si="10"/>
        <v>1.3333333333333333</v>
      </c>
      <c r="K148" s="36">
        <v>2.25</v>
      </c>
      <c r="L148" s="36">
        <v>1</v>
      </c>
      <c r="M148" s="37">
        <v>0.75</v>
      </c>
      <c r="N148" s="2"/>
    </row>
    <row r="149" spans="1:14" x14ac:dyDescent="0.25">
      <c r="A149" s="11" t="str">
        <f t="shared" si="8"/>
        <v>CAN_1999</v>
      </c>
      <c r="B149" t="s">
        <v>8</v>
      </c>
      <c r="C149" s="7" t="s">
        <v>42</v>
      </c>
      <c r="D149" s="6">
        <v>1999</v>
      </c>
      <c r="E149" s="34">
        <f t="shared" si="11"/>
        <v>1.6881222228209178</v>
      </c>
      <c r="F149" s="35">
        <f t="shared" si="9"/>
        <v>2.8125</v>
      </c>
      <c r="G149" s="36">
        <v>4.125</v>
      </c>
      <c r="H149" s="36">
        <v>1.5</v>
      </c>
      <c r="I149" s="34">
        <v>0.50373333692550659</v>
      </c>
      <c r="J149" s="35">
        <f t="shared" si="10"/>
        <v>1.3333333333333333</v>
      </c>
      <c r="K149" s="36">
        <v>2.25</v>
      </c>
      <c r="L149" s="36">
        <v>1</v>
      </c>
      <c r="M149" s="37">
        <v>0.75</v>
      </c>
      <c r="N149" s="2"/>
    </row>
    <row r="150" spans="1:14" x14ac:dyDescent="0.25">
      <c r="A150" s="11" t="str">
        <f t="shared" si="8"/>
        <v>CAN_2000</v>
      </c>
      <c r="B150" t="s">
        <v>8</v>
      </c>
      <c r="C150" s="7" t="s">
        <v>42</v>
      </c>
      <c r="D150" s="6">
        <v>2000</v>
      </c>
      <c r="E150" s="34">
        <f t="shared" si="11"/>
        <v>1.6037777811288834</v>
      </c>
      <c r="F150" s="35">
        <f t="shared" si="9"/>
        <v>2.5625</v>
      </c>
      <c r="G150" s="36">
        <v>3.625</v>
      </c>
      <c r="H150" s="36">
        <v>1.5</v>
      </c>
      <c r="I150" s="34">
        <v>0.49766668677330017</v>
      </c>
      <c r="J150" s="35">
        <f t="shared" si="10"/>
        <v>1.3333333333333333</v>
      </c>
      <c r="K150" s="36">
        <v>2.25</v>
      </c>
      <c r="L150" s="36">
        <v>1</v>
      </c>
      <c r="M150" s="37">
        <v>0.75</v>
      </c>
      <c r="N150" s="2"/>
    </row>
    <row r="151" spans="1:14" x14ac:dyDescent="0.25">
      <c r="A151" s="11" t="str">
        <f t="shared" si="8"/>
        <v>CAN_2001</v>
      </c>
      <c r="B151" t="s">
        <v>8</v>
      </c>
      <c r="C151" s="7" t="s">
        <v>42</v>
      </c>
      <c r="D151" s="6">
        <v>2001</v>
      </c>
      <c r="E151" s="34">
        <f t="shared" si="11"/>
        <v>1.6096111138661702</v>
      </c>
      <c r="F151" s="35">
        <f t="shared" si="9"/>
        <v>2.5625</v>
      </c>
      <c r="G151" s="36">
        <v>3.625</v>
      </c>
      <c r="H151" s="36">
        <v>1.5</v>
      </c>
      <c r="I151" s="34">
        <v>0.53266668319702148</v>
      </c>
      <c r="J151" s="35">
        <f t="shared" si="10"/>
        <v>1.3333333333333333</v>
      </c>
      <c r="K151" s="36">
        <v>2.25</v>
      </c>
      <c r="L151" s="36">
        <v>1</v>
      </c>
      <c r="M151" s="37">
        <v>0.75</v>
      </c>
      <c r="N151" s="2"/>
    </row>
    <row r="152" spans="1:14" x14ac:dyDescent="0.25">
      <c r="A152" s="11" t="str">
        <f t="shared" si="8"/>
        <v>CAN_2002</v>
      </c>
      <c r="B152" t="s">
        <v>8</v>
      </c>
      <c r="C152" s="7" t="s">
        <v>42</v>
      </c>
      <c r="D152" s="6">
        <v>2002</v>
      </c>
      <c r="E152" s="34">
        <f t="shared" si="11"/>
        <v>1.4386388858159382</v>
      </c>
      <c r="F152" s="35">
        <f t="shared" si="9"/>
        <v>2.0625</v>
      </c>
      <c r="G152" s="36">
        <v>2.625</v>
      </c>
      <c r="H152" s="36">
        <v>1.5</v>
      </c>
      <c r="I152" s="34">
        <v>0.50683331489562988</v>
      </c>
      <c r="J152" s="35">
        <f t="shared" si="10"/>
        <v>1.3333333333333333</v>
      </c>
      <c r="K152" s="36">
        <v>2.25</v>
      </c>
      <c r="L152" s="36">
        <v>1</v>
      </c>
      <c r="M152" s="37">
        <v>0.75</v>
      </c>
      <c r="N152" s="2"/>
    </row>
    <row r="153" spans="1:14" x14ac:dyDescent="0.25">
      <c r="A153" s="11" t="str">
        <f t="shared" si="8"/>
        <v>CAN_2003</v>
      </c>
      <c r="B153" t="s">
        <v>8</v>
      </c>
      <c r="C153" s="7" t="s">
        <v>42</v>
      </c>
      <c r="D153" s="6">
        <v>2003</v>
      </c>
      <c r="E153" s="34">
        <f t="shared" si="11"/>
        <v>1.4386111100514729</v>
      </c>
      <c r="F153" s="35">
        <f t="shared" si="9"/>
        <v>2.0625</v>
      </c>
      <c r="G153" s="36">
        <v>2.625</v>
      </c>
      <c r="H153" s="36">
        <v>1.5</v>
      </c>
      <c r="I153" s="34">
        <v>0.50666666030883789</v>
      </c>
      <c r="J153" s="35">
        <f t="shared" si="10"/>
        <v>1.3333333333333333</v>
      </c>
      <c r="K153" s="36">
        <v>2.25</v>
      </c>
      <c r="L153" s="36">
        <v>1</v>
      </c>
      <c r="M153" s="37">
        <v>0.75</v>
      </c>
      <c r="N153" s="2"/>
    </row>
    <row r="154" spans="1:14" x14ac:dyDescent="0.25">
      <c r="A154" s="11" t="str">
        <f t="shared" si="8"/>
        <v>CAN_2004</v>
      </c>
      <c r="B154" t="s">
        <v>8</v>
      </c>
      <c r="C154" s="7" t="s">
        <v>42</v>
      </c>
      <c r="D154" s="6">
        <v>2004</v>
      </c>
      <c r="E154" s="34">
        <f t="shared" si="11"/>
        <v>1.4429305493831635</v>
      </c>
      <c r="F154" s="35">
        <f t="shared" si="9"/>
        <v>2.0625</v>
      </c>
      <c r="G154" s="36">
        <v>2.625</v>
      </c>
      <c r="H154" s="36">
        <v>1.5</v>
      </c>
      <c r="I154" s="34">
        <v>0.53258329629898071</v>
      </c>
      <c r="J154" s="35">
        <f t="shared" si="10"/>
        <v>1.3333333333333333</v>
      </c>
      <c r="K154" s="36">
        <v>2.25</v>
      </c>
      <c r="L154" s="36">
        <v>1</v>
      </c>
      <c r="M154" s="37">
        <v>0.75</v>
      </c>
      <c r="N154" s="2"/>
    </row>
    <row r="155" spans="1:14" x14ac:dyDescent="0.25">
      <c r="A155" s="11" t="str">
        <f t="shared" si="8"/>
        <v>CAN_2005</v>
      </c>
      <c r="B155" t="s">
        <v>8</v>
      </c>
      <c r="C155" s="7" t="s">
        <v>42</v>
      </c>
      <c r="D155" s="6">
        <v>2005</v>
      </c>
      <c r="E155" s="34">
        <f t="shared" si="11"/>
        <v>1.5722499986489613</v>
      </c>
      <c r="F155" s="35">
        <f t="shared" si="9"/>
        <v>2.4375</v>
      </c>
      <c r="G155" s="36">
        <v>3.375</v>
      </c>
      <c r="H155" s="36">
        <v>1.5</v>
      </c>
      <c r="I155" s="34">
        <v>0.55849999189376831</v>
      </c>
      <c r="J155" s="35">
        <f t="shared" si="10"/>
        <v>1.3333333333333333</v>
      </c>
      <c r="K155" s="36">
        <v>2.25</v>
      </c>
      <c r="L155" s="36">
        <v>1</v>
      </c>
      <c r="M155" s="37">
        <v>0.75</v>
      </c>
      <c r="N155" s="2"/>
    </row>
    <row r="156" spans="1:14" x14ac:dyDescent="0.25">
      <c r="A156" s="11" t="str">
        <f t="shared" si="8"/>
        <v>CAN_2006</v>
      </c>
      <c r="B156" t="s">
        <v>8</v>
      </c>
      <c r="C156" s="7" t="s">
        <v>42</v>
      </c>
      <c r="D156" s="6">
        <v>2006</v>
      </c>
      <c r="E156" s="34">
        <f t="shared" si="11"/>
        <v>1.5749305586020153</v>
      </c>
      <c r="F156" s="35">
        <f t="shared" si="9"/>
        <v>2.4375</v>
      </c>
      <c r="G156" s="36">
        <v>3.375</v>
      </c>
      <c r="H156" s="36">
        <v>1.5</v>
      </c>
      <c r="I156" s="34">
        <v>0.57458335161209106</v>
      </c>
      <c r="J156" s="35">
        <f t="shared" si="10"/>
        <v>1.3333333333333333</v>
      </c>
      <c r="K156" s="36">
        <v>2.25</v>
      </c>
      <c r="L156" s="36">
        <v>1</v>
      </c>
      <c r="M156" s="37">
        <v>0.75</v>
      </c>
      <c r="N156" s="2"/>
    </row>
    <row r="157" spans="1:14" x14ac:dyDescent="0.25">
      <c r="A157" s="11" t="str">
        <f t="shared" si="8"/>
        <v>CAN_2007</v>
      </c>
      <c r="B157" t="s">
        <v>8</v>
      </c>
      <c r="C157" s="7" t="s">
        <v>42</v>
      </c>
      <c r="D157" s="6">
        <v>2007</v>
      </c>
      <c r="E157" s="34">
        <f t="shared" si="11"/>
        <v>1.5776111086209614</v>
      </c>
      <c r="F157" s="35">
        <f t="shared" si="9"/>
        <v>2.4375</v>
      </c>
      <c r="G157" s="36">
        <v>3.375</v>
      </c>
      <c r="H157" s="36">
        <v>1.5</v>
      </c>
      <c r="I157" s="34">
        <v>0.59066665172576904</v>
      </c>
      <c r="J157" s="35">
        <f t="shared" si="10"/>
        <v>1.3333333333333333</v>
      </c>
      <c r="K157" s="36">
        <v>2.25</v>
      </c>
      <c r="L157" s="36">
        <v>1</v>
      </c>
      <c r="M157" s="37">
        <v>0.75</v>
      </c>
      <c r="N157" s="2"/>
    </row>
    <row r="158" spans="1:14" x14ac:dyDescent="0.25">
      <c r="A158" s="11" t="str">
        <f t="shared" si="8"/>
        <v>CAN_2008</v>
      </c>
      <c r="B158" t="s">
        <v>8</v>
      </c>
      <c r="C158" s="7" t="s">
        <v>42</v>
      </c>
      <c r="D158" s="6">
        <v>2008</v>
      </c>
      <c r="E158" s="34">
        <f t="shared" si="11"/>
        <v>1.5767592589060466</v>
      </c>
      <c r="F158" s="35">
        <f t="shared" si="9"/>
        <v>2.4375</v>
      </c>
      <c r="G158" s="36">
        <v>3.375</v>
      </c>
      <c r="H158" s="36">
        <v>1.5</v>
      </c>
      <c r="I158" s="34">
        <v>0.5855555534362793</v>
      </c>
      <c r="J158" s="35">
        <f t="shared" si="10"/>
        <v>1.3333333333333333</v>
      </c>
      <c r="K158" s="36">
        <v>2.25</v>
      </c>
      <c r="L158" s="36">
        <v>1</v>
      </c>
      <c r="M158" s="37">
        <v>0.75</v>
      </c>
      <c r="N158" s="2"/>
    </row>
    <row r="159" spans="1:14" x14ac:dyDescent="0.25">
      <c r="A159" s="11" t="str">
        <f t="shared" si="8"/>
        <v>CAN_2009</v>
      </c>
      <c r="B159" t="s">
        <v>8</v>
      </c>
      <c r="C159" s="7" t="s">
        <v>42</v>
      </c>
      <c r="D159" s="6">
        <v>2009</v>
      </c>
      <c r="E159" s="34">
        <f t="shared" si="11"/>
        <v>1.5759074091911316</v>
      </c>
      <c r="F159" s="35">
        <f t="shared" si="9"/>
        <v>2.4375</v>
      </c>
      <c r="G159" s="36">
        <v>3.375</v>
      </c>
      <c r="H159" s="36">
        <v>1.5</v>
      </c>
      <c r="I159" s="34">
        <v>0.58044445514678955</v>
      </c>
      <c r="J159" s="35">
        <f t="shared" si="10"/>
        <v>1.3333333333333333</v>
      </c>
      <c r="K159" s="36">
        <v>2.25</v>
      </c>
      <c r="L159" s="36">
        <v>1</v>
      </c>
      <c r="M159" s="37">
        <v>0.75</v>
      </c>
      <c r="N159" s="2"/>
    </row>
    <row r="160" spans="1:14" x14ac:dyDescent="0.25">
      <c r="A160" s="11" t="str">
        <f t="shared" si="8"/>
        <v>CAN_2010</v>
      </c>
      <c r="B160" t="s">
        <v>8</v>
      </c>
      <c r="C160" s="7" t="s">
        <v>42</v>
      </c>
      <c r="D160" s="6">
        <v>2010</v>
      </c>
      <c r="E160" s="34">
        <f t="shared" si="11"/>
        <v>1.5734722216924031</v>
      </c>
      <c r="F160" s="35">
        <f t="shared" si="9"/>
        <v>2.4375</v>
      </c>
      <c r="G160" s="36">
        <v>3.375</v>
      </c>
      <c r="H160" s="36">
        <v>1.5</v>
      </c>
      <c r="I160" s="34">
        <v>0.56583333015441895</v>
      </c>
      <c r="J160" s="35">
        <f t="shared" si="10"/>
        <v>1.3333333333333333</v>
      </c>
      <c r="K160" s="36">
        <v>2.25</v>
      </c>
      <c r="L160" s="36">
        <v>1</v>
      </c>
      <c r="M160" s="37">
        <v>0.75</v>
      </c>
      <c r="N160" s="2"/>
    </row>
    <row r="161" spans="1:14" x14ac:dyDescent="0.25">
      <c r="A161" s="11" t="str">
        <f t="shared" si="8"/>
        <v>CAN_2011</v>
      </c>
      <c r="B161" t="s">
        <v>8</v>
      </c>
      <c r="C161" s="7" t="s">
        <v>42</v>
      </c>
      <c r="D161" s="6">
        <v>2011</v>
      </c>
      <c r="E161" s="34">
        <f t="shared" si="11"/>
        <v>1.5710370341936748</v>
      </c>
      <c r="F161" s="35">
        <f t="shared" si="9"/>
        <v>2.4375</v>
      </c>
      <c r="G161" s="36">
        <v>3.375</v>
      </c>
      <c r="H161" s="36">
        <v>1.5</v>
      </c>
      <c r="I161" s="34">
        <v>0.55122220516204834</v>
      </c>
      <c r="J161" s="35">
        <f t="shared" si="10"/>
        <v>1.3333333333333333</v>
      </c>
      <c r="K161" s="36">
        <v>2.25</v>
      </c>
      <c r="L161" s="36">
        <v>1</v>
      </c>
      <c r="M161" s="37">
        <v>0.75</v>
      </c>
      <c r="N161" s="2"/>
    </row>
    <row r="162" spans="1:14" x14ac:dyDescent="0.25">
      <c r="A162" s="11" t="str">
        <f t="shared" si="8"/>
        <v>CAN_2012</v>
      </c>
      <c r="B162" t="s">
        <v>8</v>
      </c>
      <c r="C162" s="7" t="s">
        <v>42</v>
      </c>
      <c r="D162" s="6">
        <v>2012</v>
      </c>
      <c r="E162" s="34">
        <f t="shared" si="11"/>
        <v>1.5686018566290538</v>
      </c>
      <c r="F162" s="35">
        <f t="shared" si="9"/>
        <v>2.4375</v>
      </c>
      <c r="G162" s="36">
        <v>3.375</v>
      </c>
      <c r="H162" s="36">
        <v>1.5</v>
      </c>
      <c r="I162" s="34">
        <v>0.53661113977432251</v>
      </c>
      <c r="J162" s="35">
        <f t="shared" si="10"/>
        <v>1.3333333333333333</v>
      </c>
      <c r="K162" s="36">
        <v>2.25</v>
      </c>
      <c r="L162" s="36">
        <v>1</v>
      </c>
      <c r="M162" s="37">
        <v>0.75</v>
      </c>
      <c r="N162" s="2"/>
    </row>
    <row r="163" spans="1:14" x14ac:dyDescent="0.25">
      <c r="A163" s="11" t="str">
        <f t="shared" si="8"/>
        <v>CAN_2013</v>
      </c>
      <c r="B163" t="s">
        <v>8</v>
      </c>
      <c r="C163" s="7" t="s">
        <v>42</v>
      </c>
      <c r="D163" s="6">
        <v>2013</v>
      </c>
      <c r="E163" s="34">
        <f t="shared" si="11"/>
        <v>1.5661666691303253</v>
      </c>
      <c r="F163" s="35">
        <f t="shared" si="9"/>
        <v>2.4375</v>
      </c>
      <c r="G163" s="36">
        <v>3.375</v>
      </c>
      <c r="H163" s="36">
        <v>1.5</v>
      </c>
      <c r="I163" s="34">
        <v>0.5220000147819519</v>
      </c>
      <c r="J163" s="35">
        <f t="shared" si="10"/>
        <v>1.3333333333333333</v>
      </c>
      <c r="K163" s="36">
        <v>2.25</v>
      </c>
      <c r="L163" s="36">
        <v>1</v>
      </c>
      <c r="M163" s="37">
        <v>0.75</v>
      </c>
      <c r="N163" s="2"/>
    </row>
    <row r="164" spans="1:14" x14ac:dyDescent="0.25">
      <c r="A164" s="11" t="str">
        <f t="shared" si="8"/>
        <v>CHL_1975</v>
      </c>
      <c r="B164" t="s">
        <v>9</v>
      </c>
      <c r="C164" s="8" t="s">
        <v>43</v>
      </c>
      <c r="D164" s="4">
        <v>1975</v>
      </c>
      <c r="E164" s="30">
        <f t="shared" si="11"/>
        <v>5.041666666666667</v>
      </c>
      <c r="F164" s="31">
        <f t="shared" si="9"/>
        <v>5.75</v>
      </c>
      <c r="G164" s="32">
        <v>6</v>
      </c>
      <c r="H164" s="32">
        <v>5.5</v>
      </c>
      <c r="I164" s="30">
        <v>6</v>
      </c>
      <c r="J164" s="31">
        <f t="shared" si="10"/>
        <v>4.25</v>
      </c>
      <c r="K164" s="32">
        <v>6</v>
      </c>
      <c r="L164" s="32">
        <v>6</v>
      </c>
      <c r="M164" s="33">
        <v>0.75</v>
      </c>
      <c r="N164" s="2"/>
    </row>
    <row r="165" spans="1:14" x14ac:dyDescent="0.25">
      <c r="A165" s="11" t="str">
        <f t="shared" si="8"/>
        <v>CHL_1976</v>
      </c>
      <c r="B165" t="s">
        <v>9</v>
      </c>
      <c r="C165" s="8" t="s">
        <v>43</v>
      </c>
      <c r="D165" s="4">
        <v>1976</v>
      </c>
      <c r="E165" s="30">
        <f t="shared" si="11"/>
        <v>5.041666666666667</v>
      </c>
      <c r="F165" s="31">
        <f t="shared" si="9"/>
        <v>5.75</v>
      </c>
      <c r="G165" s="32">
        <v>6</v>
      </c>
      <c r="H165" s="32">
        <v>5.5</v>
      </c>
      <c r="I165" s="30">
        <v>6</v>
      </c>
      <c r="J165" s="31">
        <f t="shared" si="10"/>
        <v>4.25</v>
      </c>
      <c r="K165" s="32">
        <v>6</v>
      </c>
      <c r="L165" s="32">
        <v>6</v>
      </c>
      <c r="M165" s="33">
        <v>0.75</v>
      </c>
      <c r="N165" s="2"/>
    </row>
    <row r="166" spans="1:14" x14ac:dyDescent="0.25">
      <c r="A166" s="11" t="str">
        <f t="shared" si="8"/>
        <v>CHL_1977</v>
      </c>
      <c r="B166" t="s">
        <v>9</v>
      </c>
      <c r="C166" s="8" t="s">
        <v>43</v>
      </c>
      <c r="D166" s="4">
        <v>1977</v>
      </c>
      <c r="E166" s="30">
        <f t="shared" si="11"/>
        <v>5.041666666666667</v>
      </c>
      <c r="F166" s="31">
        <f t="shared" si="9"/>
        <v>5.75</v>
      </c>
      <c r="G166" s="32">
        <v>6</v>
      </c>
      <c r="H166" s="32">
        <v>5.5</v>
      </c>
      <c r="I166" s="30">
        <v>6</v>
      </c>
      <c r="J166" s="31">
        <f t="shared" si="10"/>
        <v>4.25</v>
      </c>
      <c r="K166" s="32">
        <v>6</v>
      </c>
      <c r="L166" s="32">
        <v>6</v>
      </c>
      <c r="M166" s="33">
        <v>0.75</v>
      </c>
      <c r="N166" s="2"/>
    </row>
    <row r="167" spans="1:14" x14ac:dyDescent="0.25">
      <c r="A167" s="11" t="str">
        <f t="shared" si="8"/>
        <v>CHL_1978</v>
      </c>
      <c r="B167" t="s">
        <v>9</v>
      </c>
      <c r="C167" s="8" t="s">
        <v>43</v>
      </c>
      <c r="D167" s="4">
        <v>1978</v>
      </c>
      <c r="E167" s="30">
        <f t="shared" si="11"/>
        <v>4.9305555820465088</v>
      </c>
      <c r="F167" s="31">
        <f t="shared" si="9"/>
        <v>5.4166667461395264</v>
      </c>
      <c r="G167" s="32">
        <v>5.3333334922790527</v>
      </c>
      <c r="H167" s="32">
        <v>5.5</v>
      </c>
      <c r="I167" s="30">
        <v>6</v>
      </c>
      <c r="J167" s="31">
        <f t="shared" si="10"/>
        <v>4.25</v>
      </c>
      <c r="K167" s="32">
        <v>6</v>
      </c>
      <c r="L167" s="32">
        <v>6</v>
      </c>
      <c r="M167" s="33">
        <v>0.75</v>
      </c>
      <c r="N167" s="2"/>
    </row>
    <row r="168" spans="1:14" x14ac:dyDescent="0.25">
      <c r="A168" s="11" t="str">
        <f t="shared" si="8"/>
        <v>CHL_1979</v>
      </c>
      <c r="B168" t="s">
        <v>9</v>
      </c>
      <c r="C168" s="8" t="s">
        <v>43</v>
      </c>
      <c r="D168" s="4">
        <v>1979</v>
      </c>
      <c r="E168" s="30">
        <f t="shared" si="11"/>
        <v>4.7638889153798418</v>
      </c>
      <c r="F168" s="31">
        <f t="shared" si="9"/>
        <v>5.4166667461395264</v>
      </c>
      <c r="G168" s="32">
        <v>5.3333334922790527</v>
      </c>
      <c r="H168" s="32">
        <v>5.5</v>
      </c>
      <c r="I168" s="30">
        <v>6</v>
      </c>
      <c r="J168" s="31">
        <f t="shared" si="10"/>
        <v>3.9166666666666665</v>
      </c>
      <c r="K168" s="32">
        <v>6</v>
      </c>
      <c r="L168" s="32">
        <v>5</v>
      </c>
      <c r="M168" s="33">
        <v>0.75</v>
      </c>
      <c r="N168" s="2"/>
    </row>
    <row r="169" spans="1:14" x14ac:dyDescent="0.25">
      <c r="A169" s="11" t="str">
        <f t="shared" si="8"/>
        <v>CHL_1980</v>
      </c>
      <c r="B169" t="s">
        <v>9</v>
      </c>
      <c r="C169" s="8" t="s">
        <v>43</v>
      </c>
      <c r="D169" s="4">
        <v>1980</v>
      </c>
      <c r="E169" s="30">
        <f t="shared" si="11"/>
        <v>4.7638889153798418</v>
      </c>
      <c r="F169" s="31">
        <f t="shared" si="9"/>
        <v>5.4166667461395264</v>
      </c>
      <c r="G169" s="32">
        <v>5.3333334922790527</v>
      </c>
      <c r="H169" s="32">
        <v>5.5</v>
      </c>
      <c r="I169" s="30">
        <v>6</v>
      </c>
      <c r="J169" s="31">
        <f t="shared" si="10"/>
        <v>3.9166666666666665</v>
      </c>
      <c r="K169" s="32">
        <v>6</v>
      </c>
      <c r="L169" s="32">
        <v>5</v>
      </c>
      <c r="M169" s="33">
        <v>0.75</v>
      </c>
      <c r="N169" s="2"/>
    </row>
    <row r="170" spans="1:14" x14ac:dyDescent="0.25">
      <c r="A170" s="11" t="str">
        <f t="shared" si="8"/>
        <v>CHL_1981</v>
      </c>
      <c r="B170" t="s">
        <v>9</v>
      </c>
      <c r="C170" s="8" t="s">
        <v>43</v>
      </c>
      <c r="D170" s="4">
        <v>1981</v>
      </c>
      <c r="E170" s="30">
        <f t="shared" si="11"/>
        <v>4.7638889153798418</v>
      </c>
      <c r="F170" s="31">
        <f t="shared" si="9"/>
        <v>5.4166667461395264</v>
      </c>
      <c r="G170" s="32">
        <v>5.3333334922790527</v>
      </c>
      <c r="H170" s="32">
        <v>5.5</v>
      </c>
      <c r="I170" s="30">
        <v>6</v>
      </c>
      <c r="J170" s="31">
        <f t="shared" si="10"/>
        <v>3.9166666666666665</v>
      </c>
      <c r="K170" s="32">
        <v>6</v>
      </c>
      <c r="L170" s="32">
        <v>5</v>
      </c>
      <c r="M170" s="33">
        <v>0.75</v>
      </c>
      <c r="N170" s="2"/>
    </row>
    <row r="171" spans="1:14" x14ac:dyDescent="0.25">
      <c r="A171" s="11" t="str">
        <f t="shared" si="8"/>
        <v>CHL_1982</v>
      </c>
      <c r="B171" t="s">
        <v>9</v>
      </c>
      <c r="C171" s="8" t="s">
        <v>43</v>
      </c>
      <c r="D171" s="4">
        <v>1982</v>
      </c>
      <c r="E171" s="30">
        <f t="shared" si="11"/>
        <v>4.2852509816487627</v>
      </c>
      <c r="F171" s="31">
        <f t="shared" si="9"/>
        <v>4.9027776718139648</v>
      </c>
      <c r="G171" s="32">
        <v>4.3055553436279297</v>
      </c>
      <c r="H171" s="32">
        <v>5.5</v>
      </c>
      <c r="I171" s="30">
        <v>4.1559505462646484</v>
      </c>
      <c r="J171" s="31">
        <f t="shared" si="10"/>
        <v>3.9166666666666665</v>
      </c>
      <c r="K171" s="32">
        <v>6</v>
      </c>
      <c r="L171" s="32">
        <v>5</v>
      </c>
      <c r="M171" s="33">
        <v>0.75</v>
      </c>
      <c r="N171" s="2"/>
    </row>
    <row r="172" spans="1:14" x14ac:dyDescent="0.25">
      <c r="A172" s="11" t="str">
        <f t="shared" si="8"/>
        <v>CHL_1983</v>
      </c>
      <c r="B172" t="s">
        <v>9</v>
      </c>
      <c r="C172" s="8" t="s">
        <v>43</v>
      </c>
      <c r="D172" s="4">
        <v>1983</v>
      </c>
      <c r="E172" s="30">
        <f t="shared" si="11"/>
        <v>4.2834649880727129</v>
      </c>
      <c r="F172" s="31">
        <f t="shared" si="9"/>
        <v>4.9027776718139648</v>
      </c>
      <c r="G172" s="32">
        <v>4.3055553436279297</v>
      </c>
      <c r="H172" s="32">
        <v>5.5</v>
      </c>
      <c r="I172" s="30">
        <v>4.1452345848083496</v>
      </c>
      <c r="J172" s="31">
        <f t="shared" si="10"/>
        <v>3.9166666666666665</v>
      </c>
      <c r="K172" s="32">
        <v>6</v>
      </c>
      <c r="L172" s="32">
        <v>5</v>
      </c>
      <c r="M172" s="33">
        <v>0.75</v>
      </c>
      <c r="N172" s="2"/>
    </row>
    <row r="173" spans="1:14" x14ac:dyDescent="0.25">
      <c r="A173" s="11" t="str">
        <f t="shared" si="8"/>
        <v>CHL_1984</v>
      </c>
      <c r="B173" t="s">
        <v>9</v>
      </c>
      <c r="C173" s="8" t="s">
        <v>43</v>
      </c>
      <c r="D173" s="4">
        <v>1984</v>
      </c>
      <c r="E173" s="30">
        <f t="shared" si="11"/>
        <v>4.2816789944966631</v>
      </c>
      <c r="F173" s="31">
        <f t="shared" si="9"/>
        <v>4.9027776718139648</v>
      </c>
      <c r="G173" s="32">
        <v>4.3055553436279297</v>
      </c>
      <c r="H173" s="32">
        <v>5.5</v>
      </c>
      <c r="I173" s="30">
        <v>4.1345186233520508</v>
      </c>
      <c r="J173" s="31">
        <f t="shared" si="10"/>
        <v>3.9166666666666665</v>
      </c>
      <c r="K173" s="32">
        <v>6</v>
      </c>
      <c r="L173" s="32">
        <v>5</v>
      </c>
      <c r="M173" s="33">
        <v>0.75</v>
      </c>
      <c r="N173" s="2"/>
    </row>
    <row r="174" spans="1:14" x14ac:dyDescent="0.25">
      <c r="A174" s="11" t="str">
        <f t="shared" si="8"/>
        <v>CHL_1985</v>
      </c>
      <c r="B174" t="s">
        <v>9</v>
      </c>
      <c r="C174" s="8" t="s">
        <v>43</v>
      </c>
      <c r="D174" s="4">
        <v>1985</v>
      </c>
      <c r="E174" s="30">
        <f t="shared" si="11"/>
        <v>4.2798930009206133</v>
      </c>
      <c r="F174" s="31">
        <f t="shared" si="9"/>
        <v>4.9027776718139648</v>
      </c>
      <c r="G174" s="32">
        <v>4.3055553436279297</v>
      </c>
      <c r="H174" s="32">
        <v>5.5</v>
      </c>
      <c r="I174" s="30">
        <v>4.123802661895752</v>
      </c>
      <c r="J174" s="31">
        <f t="shared" si="10"/>
        <v>3.9166666666666665</v>
      </c>
      <c r="K174" s="32">
        <v>6</v>
      </c>
      <c r="L174" s="32">
        <v>5</v>
      </c>
      <c r="M174" s="33">
        <v>0.75</v>
      </c>
      <c r="N174" s="2"/>
    </row>
    <row r="175" spans="1:14" x14ac:dyDescent="0.25">
      <c r="A175" s="11" t="str">
        <f t="shared" si="8"/>
        <v>CHL_1986</v>
      </c>
      <c r="B175" t="s">
        <v>9</v>
      </c>
      <c r="C175" s="8" t="s">
        <v>43</v>
      </c>
      <c r="D175" s="4">
        <v>1986</v>
      </c>
      <c r="E175" s="30">
        <f t="shared" si="11"/>
        <v>4.2364403009414673</v>
      </c>
      <c r="F175" s="31">
        <f t="shared" si="9"/>
        <v>4.9027776718139648</v>
      </c>
      <c r="G175" s="32">
        <v>4.3055553436279297</v>
      </c>
      <c r="H175" s="32">
        <v>5.5</v>
      </c>
      <c r="I175" s="30">
        <v>3.863086462020874</v>
      </c>
      <c r="J175" s="31">
        <f t="shared" si="10"/>
        <v>3.9166666666666665</v>
      </c>
      <c r="K175" s="32">
        <v>6</v>
      </c>
      <c r="L175" s="32">
        <v>5</v>
      </c>
      <c r="M175" s="33">
        <v>0.75</v>
      </c>
      <c r="N175" s="2"/>
    </row>
    <row r="176" spans="1:14" x14ac:dyDescent="0.25">
      <c r="A176" s="11" t="str">
        <f t="shared" si="8"/>
        <v>CHL_1987</v>
      </c>
      <c r="B176" t="s">
        <v>9</v>
      </c>
      <c r="C176" s="8" t="s">
        <v>43</v>
      </c>
      <c r="D176" s="4">
        <v>1987</v>
      </c>
      <c r="E176" s="30">
        <f t="shared" si="11"/>
        <v>4.2346542676289873</v>
      </c>
      <c r="F176" s="31">
        <f t="shared" si="9"/>
        <v>4.9027776718139648</v>
      </c>
      <c r="G176" s="32">
        <v>4.3055553436279297</v>
      </c>
      <c r="H176" s="32">
        <v>5.5</v>
      </c>
      <c r="I176" s="30">
        <v>3.8523702621459961</v>
      </c>
      <c r="J176" s="31">
        <f t="shared" si="10"/>
        <v>3.9166666666666665</v>
      </c>
      <c r="K176" s="32">
        <v>6</v>
      </c>
      <c r="L176" s="32">
        <v>5</v>
      </c>
      <c r="M176" s="33">
        <v>0.75</v>
      </c>
      <c r="N176" s="2"/>
    </row>
    <row r="177" spans="1:14" x14ac:dyDescent="0.25">
      <c r="A177" s="11" t="str">
        <f t="shared" si="8"/>
        <v>CHL_1988</v>
      </c>
      <c r="B177" t="s">
        <v>9</v>
      </c>
      <c r="C177" s="8" t="s">
        <v>43</v>
      </c>
      <c r="D177" s="4">
        <v>1988</v>
      </c>
      <c r="E177" s="30">
        <f t="shared" si="11"/>
        <v>3.732868274052938</v>
      </c>
      <c r="F177" s="31">
        <f t="shared" si="9"/>
        <v>4.9027776718139648</v>
      </c>
      <c r="G177" s="32">
        <v>4.3055553436279297</v>
      </c>
      <c r="H177" s="32">
        <v>5.5</v>
      </c>
      <c r="I177" s="30">
        <v>1.8416543006896973</v>
      </c>
      <c r="J177" s="31">
        <f t="shared" si="10"/>
        <v>3.5833333333333335</v>
      </c>
      <c r="K177" s="32">
        <v>6</v>
      </c>
      <c r="L177" s="32">
        <v>4</v>
      </c>
      <c r="M177" s="33">
        <v>0.75</v>
      </c>
      <c r="N177" s="2"/>
    </row>
    <row r="178" spans="1:14" x14ac:dyDescent="0.25">
      <c r="A178" s="11" t="str">
        <f t="shared" si="8"/>
        <v>CHL_1989</v>
      </c>
      <c r="B178" t="s">
        <v>9</v>
      </c>
      <c r="C178" s="8" t="s">
        <v>43</v>
      </c>
      <c r="D178" s="4">
        <v>1989</v>
      </c>
      <c r="E178" s="30">
        <f t="shared" si="11"/>
        <v>3.1427489717801413</v>
      </c>
      <c r="F178" s="31">
        <f t="shared" si="9"/>
        <v>3.9027777910232544</v>
      </c>
      <c r="G178" s="32">
        <v>2.3055555820465088</v>
      </c>
      <c r="H178" s="32">
        <v>5.5</v>
      </c>
      <c r="I178" s="30">
        <v>1.8309382200241089</v>
      </c>
      <c r="J178" s="31">
        <f t="shared" si="10"/>
        <v>3.0733333428700766</v>
      </c>
      <c r="K178" s="32">
        <v>6</v>
      </c>
      <c r="L178" s="32">
        <v>2.4700000286102295</v>
      </c>
      <c r="M178" s="33">
        <v>0.75</v>
      </c>
      <c r="N178" s="2"/>
    </row>
    <row r="179" spans="1:14" x14ac:dyDescent="0.25">
      <c r="A179" s="11" t="str">
        <f t="shared" si="8"/>
        <v>CHL_1990</v>
      </c>
      <c r="B179" t="s">
        <v>9</v>
      </c>
      <c r="C179" s="8" t="s">
        <v>43</v>
      </c>
      <c r="D179" s="4">
        <v>1990</v>
      </c>
      <c r="E179" s="30">
        <f t="shared" si="11"/>
        <v>3.1409629782040915</v>
      </c>
      <c r="F179" s="31">
        <f t="shared" si="9"/>
        <v>3.9027777910232544</v>
      </c>
      <c r="G179" s="32">
        <v>2.3055555820465088</v>
      </c>
      <c r="H179" s="32">
        <v>5.5</v>
      </c>
      <c r="I179" s="30">
        <v>1.8202222585678101</v>
      </c>
      <c r="J179" s="31">
        <f t="shared" si="10"/>
        <v>3.0733333428700766</v>
      </c>
      <c r="K179" s="32">
        <v>6</v>
      </c>
      <c r="L179" s="32">
        <v>2.4700000286102295</v>
      </c>
      <c r="M179" s="33">
        <v>0.75</v>
      </c>
      <c r="N179" s="2"/>
    </row>
    <row r="180" spans="1:14" x14ac:dyDescent="0.25">
      <c r="A180" s="11" t="str">
        <f t="shared" si="8"/>
        <v>CHL_1991</v>
      </c>
      <c r="B180" t="s">
        <v>9</v>
      </c>
      <c r="C180" s="8" t="s">
        <v>43</v>
      </c>
      <c r="D180" s="4">
        <v>1991</v>
      </c>
      <c r="E180" s="30">
        <f t="shared" si="11"/>
        <v>3.1391769647598267</v>
      </c>
      <c r="F180" s="31">
        <f t="shared" si="9"/>
        <v>3.9027777910232544</v>
      </c>
      <c r="G180" s="32">
        <v>2.3055555820465088</v>
      </c>
      <c r="H180" s="32">
        <v>5.5</v>
      </c>
      <c r="I180" s="30">
        <v>1.8095061779022217</v>
      </c>
      <c r="J180" s="31">
        <f t="shared" si="10"/>
        <v>3.0733333428700766</v>
      </c>
      <c r="K180" s="32">
        <v>6</v>
      </c>
      <c r="L180" s="32">
        <v>2.4700000286102295</v>
      </c>
      <c r="M180" s="33">
        <v>0.75</v>
      </c>
      <c r="N180" s="2"/>
    </row>
    <row r="181" spans="1:14" x14ac:dyDescent="0.25">
      <c r="A181" s="11" t="str">
        <f t="shared" ref="A181:A239" si="12">B181&amp;"_"&amp;D181</f>
        <v>CHL_1992</v>
      </c>
      <c r="B181" t="s">
        <v>9</v>
      </c>
      <c r="C181" s="8" t="s">
        <v>43</v>
      </c>
      <c r="D181" s="4">
        <v>1992</v>
      </c>
      <c r="E181" s="30">
        <f t="shared" si="11"/>
        <v>3.1373909513155618</v>
      </c>
      <c r="F181" s="31">
        <f t="shared" ref="F181:F239" si="13">AVERAGE(G181:H181)</f>
        <v>3.9027777910232544</v>
      </c>
      <c r="G181" s="32">
        <v>2.3055555820465088</v>
      </c>
      <c r="H181" s="32">
        <v>5.5</v>
      </c>
      <c r="I181" s="30">
        <v>1.7987900972366333</v>
      </c>
      <c r="J181" s="31">
        <f t="shared" ref="J181:J239" si="14">AVERAGE(K181:M181)</f>
        <v>3.0733333428700766</v>
      </c>
      <c r="K181" s="32">
        <v>6</v>
      </c>
      <c r="L181" s="32">
        <v>2.4700000286102295</v>
      </c>
      <c r="M181" s="33">
        <v>0.75</v>
      </c>
      <c r="N181" s="2"/>
    </row>
    <row r="182" spans="1:14" x14ac:dyDescent="0.25">
      <c r="A182" s="11" t="str">
        <f t="shared" si="12"/>
        <v>CHL_1993</v>
      </c>
      <c r="B182" t="s">
        <v>9</v>
      </c>
      <c r="C182" s="8" t="s">
        <v>43</v>
      </c>
      <c r="D182" s="4">
        <v>1993</v>
      </c>
      <c r="E182" s="30">
        <f t="shared" si="11"/>
        <v>2.885604957739512</v>
      </c>
      <c r="F182" s="31">
        <f t="shared" si="13"/>
        <v>3.9027777910232544</v>
      </c>
      <c r="G182" s="32">
        <v>2.3055555820465088</v>
      </c>
      <c r="H182" s="32">
        <v>5.5</v>
      </c>
      <c r="I182" s="30">
        <v>1.7880741357803345</v>
      </c>
      <c r="J182" s="31">
        <f t="shared" si="14"/>
        <v>2.5733333428700766</v>
      </c>
      <c r="K182" s="32">
        <v>4.5</v>
      </c>
      <c r="L182" s="32">
        <v>2.4700000286102295</v>
      </c>
      <c r="M182" s="33">
        <v>0.75</v>
      </c>
      <c r="N182" s="2"/>
    </row>
    <row r="183" spans="1:14" x14ac:dyDescent="0.25">
      <c r="A183" s="11" t="str">
        <f t="shared" si="12"/>
        <v>CHL_1994</v>
      </c>
      <c r="B183" t="s">
        <v>9</v>
      </c>
      <c r="C183" s="8" t="s">
        <v>43</v>
      </c>
      <c r="D183" s="4">
        <v>1994</v>
      </c>
      <c r="E183" s="30">
        <f t="shared" si="11"/>
        <v>2.597152272860209</v>
      </c>
      <c r="F183" s="31">
        <f t="shared" si="13"/>
        <v>3.9027777910232544</v>
      </c>
      <c r="G183" s="32">
        <v>2.3055555820465088</v>
      </c>
      <c r="H183" s="32">
        <v>5.5</v>
      </c>
      <c r="I183" s="30">
        <v>1.5273580551147461</v>
      </c>
      <c r="J183" s="31">
        <f t="shared" si="14"/>
        <v>2.0833333333333335</v>
      </c>
      <c r="K183" s="32">
        <v>4.5</v>
      </c>
      <c r="L183" s="32">
        <v>1</v>
      </c>
      <c r="M183" s="33">
        <v>0.75</v>
      </c>
      <c r="N183" s="2"/>
    </row>
    <row r="184" spans="1:14" x14ac:dyDescent="0.25">
      <c r="A184" s="11" t="str">
        <f t="shared" si="12"/>
        <v>CHL_1995</v>
      </c>
      <c r="B184" t="s">
        <v>9</v>
      </c>
      <c r="C184" s="8" t="s">
        <v>43</v>
      </c>
      <c r="D184" s="4">
        <v>1995</v>
      </c>
      <c r="E184" s="30">
        <f t="shared" si="11"/>
        <v>2.4286995927492776</v>
      </c>
      <c r="F184" s="31">
        <f t="shared" si="13"/>
        <v>3.4027777910232544</v>
      </c>
      <c r="G184" s="32">
        <v>2.3055555820465088</v>
      </c>
      <c r="H184" s="32">
        <v>4.5</v>
      </c>
      <c r="I184" s="30">
        <v>1.5166419744491577</v>
      </c>
      <c r="J184" s="31">
        <f t="shared" si="14"/>
        <v>2.0833333333333335</v>
      </c>
      <c r="K184" s="32">
        <v>4.5</v>
      </c>
      <c r="L184" s="32">
        <v>1</v>
      </c>
      <c r="M184" s="33">
        <v>0.75</v>
      </c>
      <c r="N184" s="2"/>
    </row>
    <row r="185" spans="1:14" x14ac:dyDescent="0.25">
      <c r="A185" s="11" t="str">
        <f t="shared" si="12"/>
        <v>CHL_1996</v>
      </c>
      <c r="B185" t="s">
        <v>9</v>
      </c>
      <c r="C185" s="8" t="s">
        <v>43</v>
      </c>
      <c r="D185" s="4">
        <v>1996</v>
      </c>
      <c r="E185" s="30">
        <f t="shared" si="11"/>
        <v>2.0414969126383462</v>
      </c>
      <c r="F185" s="31">
        <f t="shared" si="13"/>
        <v>2.7465277910232544</v>
      </c>
      <c r="G185" s="32">
        <v>2.3055555820465088</v>
      </c>
      <c r="H185" s="32">
        <v>3.1875</v>
      </c>
      <c r="I185" s="30">
        <v>1.5059258937835693</v>
      </c>
      <c r="J185" s="31">
        <f t="shared" si="14"/>
        <v>1.75</v>
      </c>
      <c r="K185" s="32">
        <v>4.5</v>
      </c>
      <c r="L185" s="32">
        <v>0</v>
      </c>
      <c r="M185" s="33">
        <v>0.75</v>
      </c>
      <c r="N185" s="2"/>
    </row>
    <row r="186" spans="1:14" x14ac:dyDescent="0.25">
      <c r="A186" s="11" t="str">
        <f t="shared" si="12"/>
        <v>CHL_1997</v>
      </c>
      <c r="B186" t="s">
        <v>9</v>
      </c>
      <c r="C186" s="8" t="s">
        <v>43</v>
      </c>
      <c r="D186" s="4">
        <v>1997</v>
      </c>
      <c r="E186" s="30">
        <f t="shared" si="11"/>
        <v>2.0397108991940818</v>
      </c>
      <c r="F186" s="31">
        <f t="shared" si="13"/>
        <v>2.7465277910232544</v>
      </c>
      <c r="G186" s="32">
        <v>2.3055555820465088</v>
      </c>
      <c r="H186" s="32">
        <v>3.1875</v>
      </c>
      <c r="I186" s="30">
        <v>1.495209813117981</v>
      </c>
      <c r="J186" s="31">
        <f t="shared" si="14"/>
        <v>1.75</v>
      </c>
      <c r="K186" s="32">
        <v>4.5</v>
      </c>
      <c r="L186" s="32">
        <v>0</v>
      </c>
      <c r="M186" s="33">
        <v>0.75</v>
      </c>
      <c r="N186" s="2"/>
    </row>
    <row r="187" spans="1:14" x14ac:dyDescent="0.25">
      <c r="A187" s="11" t="str">
        <f t="shared" si="12"/>
        <v>CHL_1998</v>
      </c>
      <c r="B187" t="s">
        <v>9</v>
      </c>
      <c r="C187" s="8" t="s">
        <v>43</v>
      </c>
      <c r="D187" s="4">
        <v>1998</v>
      </c>
      <c r="E187" s="30">
        <f t="shared" si="11"/>
        <v>2.0088426073392234</v>
      </c>
      <c r="F187" s="31">
        <f t="shared" si="13"/>
        <v>2.7465277910232544</v>
      </c>
      <c r="G187" s="32">
        <v>2.3055555820465088</v>
      </c>
      <c r="H187" s="32">
        <v>3.1875</v>
      </c>
      <c r="I187" s="30">
        <v>1.3100000619888306</v>
      </c>
      <c r="J187" s="31">
        <f t="shared" si="14"/>
        <v>1.75</v>
      </c>
      <c r="K187" s="32">
        <v>4.5</v>
      </c>
      <c r="L187" s="32">
        <v>0</v>
      </c>
      <c r="M187" s="33">
        <v>0.75</v>
      </c>
      <c r="N187" s="2"/>
    </row>
    <row r="188" spans="1:14" x14ac:dyDescent="0.25">
      <c r="A188" s="11" t="str">
        <f t="shared" si="12"/>
        <v>CHL_1999</v>
      </c>
      <c r="B188" t="s">
        <v>9</v>
      </c>
      <c r="C188" s="8" t="s">
        <v>43</v>
      </c>
      <c r="D188" s="4">
        <v>1999</v>
      </c>
      <c r="E188" s="30">
        <f t="shared" si="11"/>
        <v>2.0083611210187278</v>
      </c>
      <c r="F188" s="31">
        <f t="shared" si="13"/>
        <v>2.7465277910232544</v>
      </c>
      <c r="G188" s="32">
        <v>2.3055555820465088</v>
      </c>
      <c r="H188" s="32">
        <v>3.1875</v>
      </c>
      <c r="I188" s="30">
        <v>1.3071111440658569</v>
      </c>
      <c r="J188" s="31">
        <f t="shared" si="14"/>
        <v>1.75</v>
      </c>
      <c r="K188" s="32">
        <v>4.5</v>
      </c>
      <c r="L188" s="32">
        <v>0</v>
      </c>
      <c r="M188" s="33">
        <v>0.75</v>
      </c>
      <c r="N188" s="2"/>
    </row>
    <row r="189" spans="1:14" x14ac:dyDescent="0.25">
      <c r="A189" s="11" t="str">
        <f t="shared" si="12"/>
        <v>CHL_2000</v>
      </c>
      <c r="B189" t="s">
        <v>9</v>
      </c>
      <c r="C189" s="8" t="s">
        <v>43</v>
      </c>
      <c r="D189" s="4">
        <v>2000</v>
      </c>
      <c r="E189" s="30">
        <f t="shared" si="11"/>
        <v>2.0065751075744629</v>
      </c>
      <c r="F189" s="31">
        <f t="shared" si="13"/>
        <v>2.7465277910232544</v>
      </c>
      <c r="G189" s="32">
        <v>2.3055555820465088</v>
      </c>
      <c r="H189" s="32">
        <v>3.1875</v>
      </c>
      <c r="I189" s="30">
        <v>1.2963950634002686</v>
      </c>
      <c r="J189" s="31">
        <f t="shared" si="14"/>
        <v>1.75</v>
      </c>
      <c r="K189" s="32">
        <v>4.5</v>
      </c>
      <c r="L189" s="32">
        <v>0</v>
      </c>
      <c r="M189" s="33">
        <v>0.75</v>
      </c>
      <c r="N189" s="2"/>
    </row>
    <row r="190" spans="1:14" x14ac:dyDescent="0.25">
      <c r="A190" s="11" t="str">
        <f t="shared" si="12"/>
        <v>CHL_2001</v>
      </c>
      <c r="B190" t="s">
        <v>9</v>
      </c>
      <c r="C190" s="8" t="s">
        <v>43</v>
      </c>
      <c r="D190" s="4">
        <v>2001</v>
      </c>
      <c r="E190" s="30">
        <f t="shared" si="11"/>
        <v>1.9422890941301982</v>
      </c>
      <c r="F190" s="31">
        <f t="shared" si="13"/>
        <v>2.7465277910232544</v>
      </c>
      <c r="G190" s="32">
        <v>2.3055555820465088</v>
      </c>
      <c r="H190" s="32">
        <v>3.1875</v>
      </c>
      <c r="I190" s="30">
        <v>1.2856789827346802</v>
      </c>
      <c r="J190" s="31">
        <f t="shared" si="14"/>
        <v>1.625</v>
      </c>
      <c r="K190" s="32">
        <v>4.125</v>
      </c>
      <c r="L190" s="32">
        <v>0</v>
      </c>
      <c r="M190" s="33">
        <v>0.75</v>
      </c>
      <c r="N190" s="2"/>
    </row>
    <row r="191" spans="1:14" x14ac:dyDescent="0.25">
      <c r="A191" s="11" t="str">
        <f t="shared" si="12"/>
        <v>CHL_2002</v>
      </c>
      <c r="B191" t="s">
        <v>9</v>
      </c>
      <c r="C191" s="8" t="s">
        <v>43</v>
      </c>
      <c r="D191" s="4">
        <v>2002</v>
      </c>
      <c r="E191" s="30">
        <f t="shared" si="11"/>
        <v>1.9405031005541484</v>
      </c>
      <c r="F191" s="31">
        <f t="shared" si="13"/>
        <v>2.7465277910232544</v>
      </c>
      <c r="G191" s="32">
        <v>2.3055555820465088</v>
      </c>
      <c r="H191" s="32">
        <v>3.1875</v>
      </c>
      <c r="I191" s="30">
        <v>1.2749630212783813</v>
      </c>
      <c r="J191" s="31">
        <f t="shared" si="14"/>
        <v>1.625</v>
      </c>
      <c r="K191" s="32">
        <v>4.125</v>
      </c>
      <c r="L191" s="32">
        <v>0</v>
      </c>
      <c r="M191" s="33">
        <v>0.75</v>
      </c>
      <c r="N191" s="2"/>
    </row>
    <row r="192" spans="1:14" x14ac:dyDescent="0.25">
      <c r="A192" s="11" t="str">
        <f t="shared" si="12"/>
        <v>CHL_2003</v>
      </c>
      <c r="B192" t="s">
        <v>9</v>
      </c>
      <c r="C192" s="8" t="s">
        <v>43</v>
      </c>
      <c r="D192" s="4">
        <v>2003</v>
      </c>
      <c r="E192" s="30">
        <f t="shared" si="11"/>
        <v>1.9374537070592244</v>
      </c>
      <c r="F192" s="31">
        <f t="shared" si="13"/>
        <v>2.7465277910232544</v>
      </c>
      <c r="G192" s="32">
        <v>2.3055555820465088</v>
      </c>
      <c r="H192" s="32">
        <v>3.1875</v>
      </c>
      <c r="I192" s="30">
        <v>1.2566666603088379</v>
      </c>
      <c r="J192" s="31">
        <f t="shared" si="14"/>
        <v>1.625</v>
      </c>
      <c r="K192" s="32">
        <v>4.125</v>
      </c>
      <c r="L192" s="32">
        <v>0</v>
      </c>
      <c r="M192" s="33">
        <v>0.75</v>
      </c>
      <c r="N192" s="2"/>
    </row>
    <row r="193" spans="1:14" x14ac:dyDescent="0.25">
      <c r="A193" s="11" t="str">
        <f t="shared" si="12"/>
        <v>CHL_2004</v>
      </c>
      <c r="B193" t="s">
        <v>9</v>
      </c>
      <c r="C193" s="8" t="s">
        <v>43</v>
      </c>
      <c r="D193" s="4">
        <v>2004</v>
      </c>
      <c r="E193" s="30">
        <f t="shared" si="11"/>
        <v>1.881375511487325</v>
      </c>
      <c r="F193" s="31">
        <f t="shared" si="13"/>
        <v>2.5798611044883728</v>
      </c>
      <c r="G193" s="32">
        <v>1.9722222089767456</v>
      </c>
      <c r="H193" s="32">
        <v>3.1875</v>
      </c>
      <c r="I193" s="30">
        <v>1.2535308599472046</v>
      </c>
      <c r="J193" s="31">
        <f t="shared" si="14"/>
        <v>1.625</v>
      </c>
      <c r="K193" s="32">
        <v>4.125</v>
      </c>
      <c r="L193" s="32">
        <v>0</v>
      </c>
      <c r="M193" s="33">
        <v>0.75</v>
      </c>
      <c r="N193" s="2"/>
    </row>
    <row r="194" spans="1:14" x14ac:dyDescent="0.25">
      <c r="A194" s="11" t="str">
        <f t="shared" si="12"/>
        <v>CHL_2005</v>
      </c>
      <c r="B194" t="s">
        <v>9</v>
      </c>
      <c r="C194" s="8" t="s">
        <v>43</v>
      </c>
      <c r="D194" s="4">
        <v>2005</v>
      </c>
      <c r="E194" s="30">
        <f t="shared" si="11"/>
        <v>1.8795894980430603</v>
      </c>
      <c r="F194" s="31">
        <f t="shared" si="13"/>
        <v>2.5798611044883728</v>
      </c>
      <c r="G194" s="32">
        <v>1.9722222089767456</v>
      </c>
      <c r="H194" s="32">
        <v>3.1875</v>
      </c>
      <c r="I194" s="30">
        <v>1.2428147792816162</v>
      </c>
      <c r="J194" s="31">
        <f t="shared" si="14"/>
        <v>1.625</v>
      </c>
      <c r="K194" s="32">
        <v>4.125</v>
      </c>
      <c r="L194" s="32">
        <v>0</v>
      </c>
      <c r="M194" s="33">
        <v>0.75</v>
      </c>
      <c r="N194" s="2"/>
    </row>
    <row r="195" spans="1:14" x14ac:dyDescent="0.25">
      <c r="A195" s="11" t="str">
        <f t="shared" si="12"/>
        <v>CHL_2006</v>
      </c>
      <c r="B195" t="s">
        <v>9</v>
      </c>
      <c r="C195" s="8" t="s">
        <v>43</v>
      </c>
      <c r="D195" s="4">
        <v>2006</v>
      </c>
      <c r="E195" s="30">
        <f t="shared" si="11"/>
        <v>1.8778034845987956</v>
      </c>
      <c r="F195" s="31">
        <f t="shared" si="13"/>
        <v>2.5798611044883728</v>
      </c>
      <c r="G195" s="32">
        <v>1.9722222089767456</v>
      </c>
      <c r="H195" s="32">
        <v>3.1875</v>
      </c>
      <c r="I195" s="30">
        <v>1.2320986986160278</v>
      </c>
      <c r="J195" s="31">
        <f t="shared" si="14"/>
        <v>1.625</v>
      </c>
      <c r="K195" s="32">
        <v>4.125</v>
      </c>
      <c r="L195" s="32">
        <v>0</v>
      </c>
      <c r="M195" s="33">
        <v>0.75</v>
      </c>
      <c r="N195" s="2"/>
    </row>
    <row r="196" spans="1:14" x14ac:dyDescent="0.25">
      <c r="A196" s="11" t="str">
        <f t="shared" si="12"/>
        <v>CHL_2007</v>
      </c>
      <c r="B196" t="s">
        <v>9</v>
      </c>
      <c r="C196" s="8" t="s">
        <v>43</v>
      </c>
      <c r="D196" s="4">
        <v>2007</v>
      </c>
      <c r="E196" s="30">
        <f t="shared" si="11"/>
        <v>1.9593508243560791</v>
      </c>
      <c r="F196" s="31">
        <f t="shared" si="13"/>
        <v>2.0798611044883728</v>
      </c>
      <c r="G196" s="32">
        <v>1.7222222089767456</v>
      </c>
      <c r="H196" s="32">
        <v>2.4375</v>
      </c>
      <c r="I196" s="30">
        <v>1.221382737159729</v>
      </c>
      <c r="J196" s="31">
        <f t="shared" si="14"/>
        <v>2.125</v>
      </c>
      <c r="K196" s="32">
        <v>4.125</v>
      </c>
      <c r="L196" s="32">
        <v>0</v>
      </c>
      <c r="M196" s="33">
        <v>2.25</v>
      </c>
      <c r="N196" s="2"/>
    </row>
    <row r="197" spans="1:14" x14ac:dyDescent="0.25">
      <c r="A197" s="11" t="str">
        <f t="shared" si="12"/>
        <v>CHL_2008</v>
      </c>
      <c r="B197" t="s">
        <v>9</v>
      </c>
      <c r="C197" s="8" t="s">
        <v>43</v>
      </c>
      <c r="D197" s="4">
        <v>2008</v>
      </c>
      <c r="E197" s="30">
        <f t="shared" si="11"/>
        <v>1.9691388805707295</v>
      </c>
      <c r="F197" s="31">
        <f t="shared" si="13"/>
        <v>1.8645833134651184</v>
      </c>
      <c r="G197" s="32">
        <v>1.2916666269302368</v>
      </c>
      <c r="H197" s="32">
        <v>2.4375</v>
      </c>
      <c r="I197" s="30">
        <v>1.2106666564941406</v>
      </c>
      <c r="J197" s="31">
        <f t="shared" si="14"/>
        <v>2.2916666666666665</v>
      </c>
      <c r="K197" s="32">
        <v>4.125</v>
      </c>
      <c r="L197" s="32">
        <v>0</v>
      </c>
      <c r="M197" s="33">
        <v>2.75</v>
      </c>
      <c r="N197" s="2"/>
    </row>
    <row r="198" spans="1:14" x14ac:dyDescent="0.25">
      <c r="A198" s="11" t="str">
        <f t="shared" si="12"/>
        <v>CHL_2009</v>
      </c>
      <c r="B198" t="s">
        <v>9</v>
      </c>
      <c r="C198" s="8" t="s">
        <v>43</v>
      </c>
      <c r="D198" s="4">
        <v>2009</v>
      </c>
      <c r="E198" s="30">
        <f t="shared" si="11"/>
        <v>1.9406182964642842</v>
      </c>
      <c r="F198" s="31">
        <f t="shared" si="13"/>
        <v>1.8645833134651184</v>
      </c>
      <c r="G198" s="32">
        <v>1.2916666269302368</v>
      </c>
      <c r="H198" s="32">
        <v>2.4375</v>
      </c>
      <c r="I198" s="30">
        <v>1.0395431518554688</v>
      </c>
      <c r="J198" s="31">
        <f t="shared" si="14"/>
        <v>2.2916666666666665</v>
      </c>
      <c r="K198" s="32">
        <v>4.125</v>
      </c>
      <c r="L198" s="32">
        <v>0</v>
      </c>
      <c r="M198" s="33">
        <v>2.75</v>
      </c>
      <c r="N198" s="2"/>
    </row>
    <row r="199" spans="1:14" x14ac:dyDescent="0.25">
      <c r="A199" s="11" t="str">
        <f t="shared" si="12"/>
        <v>CHL_2010</v>
      </c>
      <c r="B199" t="s">
        <v>9</v>
      </c>
      <c r="C199" s="8" t="s">
        <v>43</v>
      </c>
      <c r="D199" s="4">
        <v>2010</v>
      </c>
      <c r="E199" s="30">
        <f t="shared" si="11"/>
        <v>1.9048734505971272</v>
      </c>
      <c r="F199" s="31">
        <f t="shared" si="13"/>
        <v>1.7708333134651184</v>
      </c>
      <c r="G199" s="32">
        <v>1.2916666269302368</v>
      </c>
      <c r="H199" s="32">
        <v>2.25</v>
      </c>
      <c r="I199" s="30">
        <v>1.0125740766525269</v>
      </c>
      <c r="J199" s="31">
        <f t="shared" si="14"/>
        <v>2.2916666666666665</v>
      </c>
      <c r="K199" s="32">
        <v>4.125</v>
      </c>
      <c r="L199" s="32">
        <v>0</v>
      </c>
      <c r="M199" s="33">
        <v>2.75</v>
      </c>
      <c r="N199" s="2"/>
    </row>
    <row r="200" spans="1:14" x14ac:dyDescent="0.25">
      <c r="A200" s="11" t="str">
        <f t="shared" si="12"/>
        <v>CHL_2011</v>
      </c>
      <c r="B200" t="s">
        <v>9</v>
      </c>
      <c r="C200" s="8" t="s">
        <v>43</v>
      </c>
      <c r="D200" s="4">
        <v>2011</v>
      </c>
      <c r="E200" s="30">
        <f t="shared" si="11"/>
        <v>1.9009619255860646</v>
      </c>
      <c r="F200" s="31">
        <f t="shared" si="13"/>
        <v>1.7708333134651184</v>
      </c>
      <c r="G200" s="32">
        <v>1.2916666269302368</v>
      </c>
      <c r="H200" s="32">
        <v>2.25</v>
      </c>
      <c r="I200" s="30">
        <v>0.98910492658615112</v>
      </c>
      <c r="J200" s="31">
        <f t="shared" si="14"/>
        <v>2.2916666666666665</v>
      </c>
      <c r="K200" s="32">
        <v>4.125</v>
      </c>
      <c r="L200" s="32">
        <v>0</v>
      </c>
      <c r="M200" s="33">
        <v>2.75</v>
      </c>
      <c r="N200" s="2"/>
    </row>
    <row r="201" spans="1:14" x14ac:dyDescent="0.25">
      <c r="A201" s="11" t="str">
        <f t="shared" si="12"/>
        <v>CHL_2012</v>
      </c>
      <c r="B201" t="s">
        <v>9</v>
      </c>
      <c r="C201" s="8" t="s">
        <v>43</v>
      </c>
      <c r="D201" s="4">
        <v>2012</v>
      </c>
      <c r="E201" s="30">
        <f t="shared" ref="E201:E264" si="15">IF(AND(G201=".",H201=".",I201=".",K201=".",L201=".",M201="."),".",AVERAGE(G201,H201,I201,K201,L201,M201))</f>
        <v>1.8970504105091095</v>
      </c>
      <c r="F201" s="31">
        <f t="shared" si="13"/>
        <v>1.7708333134651184</v>
      </c>
      <c r="G201" s="32">
        <v>1.2916666269302368</v>
      </c>
      <c r="H201" s="32">
        <v>2.25</v>
      </c>
      <c r="I201" s="30">
        <v>0.96563583612442017</v>
      </c>
      <c r="J201" s="31">
        <f t="shared" si="14"/>
        <v>2.2916666666666665</v>
      </c>
      <c r="K201" s="32">
        <v>4.125</v>
      </c>
      <c r="L201" s="32">
        <v>0</v>
      </c>
      <c r="M201" s="33">
        <v>2.75</v>
      </c>
      <c r="N201" s="2"/>
    </row>
    <row r="202" spans="1:14" x14ac:dyDescent="0.25">
      <c r="A202" s="11" t="str">
        <f t="shared" si="12"/>
        <v>CHL_2013</v>
      </c>
      <c r="B202" t="s">
        <v>9</v>
      </c>
      <c r="C202" s="8" t="s">
        <v>43</v>
      </c>
      <c r="D202" s="4">
        <v>2013</v>
      </c>
      <c r="E202" s="30">
        <f t="shared" si="15"/>
        <v>1.8913888831933339</v>
      </c>
      <c r="F202" s="31">
        <f t="shared" si="13"/>
        <v>1.7708333134651184</v>
      </c>
      <c r="G202" s="32">
        <v>1.2916666269302368</v>
      </c>
      <c r="H202" s="32">
        <v>2.25</v>
      </c>
      <c r="I202" s="30">
        <v>0.93166667222976685</v>
      </c>
      <c r="J202" s="31">
        <f t="shared" si="14"/>
        <v>2.2916666666666665</v>
      </c>
      <c r="K202" s="32">
        <v>4.125</v>
      </c>
      <c r="L202" s="32">
        <v>0</v>
      </c>
      <c r="M202" s="33">
        <v>2.75</v>
      </c>
      <c r="N202" s="2"/>
    </row>
    <row r="203" spans="1:14" x14ac:dyDescent="0.25">
      <c r="A203" s="11" t="str">
        <f t="shared" si="12"/>
        <v>CZE_1975</v>
      </c>
      <c r="B203" s="14" t="s">
        <v>10</v>
      </c>
      <c r="C203" s="7" t="s">
        <v>188</v>
      </c>
      <c r="D203" s="6">
        <v>1975</v>
      </c>
      <c r="E203" s="34">
        <f t="shared" si="15"/>
        <v>6</v>
      </c>
      <c r="F203" s="35">
        <f t="shared" si="13"/>
        <v>6</v>
      </c>
      <c r="G203" s="36">
        <v>6</v>
      </c>
      <c r="H203" s="36">
        <v>6</v>
      </c>
      <c r="I203" s="34">
        <v>6</v>
      </c>
      <c r="J203" s="35">
        <f t="shared" si="14"/>
        <v>6</v>
      </c>
      <c r="K203" s="36">
        <v>6</v>
      </c>
      <c r="L203" s="36">
        <v>6</v>
      </c>
      <c r="M203" s="37">
        <v>6</v>
      </c>
      <c r="N203" s="2"/>
    </row>
    <row r="204" spans="1:14" x14ac:dyDescent="0.25">
      <c r="A204" s="11" t="str">
        <f t="shared" si="12"/>
        <v>CZE_1976</v>
      </c>
      <c r="B204" t="s">
        <v>10</v>
      </c>
      <c r="C204" s="7" t="s">
        <v>188</v>
      </c>
      <c r="D204" s="6">
        <v>1976</v>
      </c>
      <c r="E204" s="34">
        <f t="shared" si="15"/>
        <v>6</v>
      </c>
      <c r="F204" s="35">
        <f t="shared" si="13"/>
        <v>6</v>
      </c>
      <c r="G204" s="36">
        <v>6</v>
      </c>
      <c r="H204" s="36">
        <v>6</v>
      </c>
      <c r="I204" s="34">
        <v>6</v>
      </c>
      <c r="J204" s="35">
        <f t="shared" si="14"/>
        <v>6</v>
      </c>
      <c r="K204" s="36">
        <v>6</v>
      </c>
      <c r="L204" s="36">
        <v>6</v>
      </c>
      <c r="M204" s="37">
        <v>6</v>
      </c>
      <c r="N204" s="2"/>
    </row>
    <row r="205" spans="1:14" x14ac:dyDescent="0.25">
      <c r="A205" s="11" t="str">
        <f t="shared" si="12"/>
        <v>CZE_1977</v>
      </c>
      <c r="B205" t="s">
        <v>10</v>
      </c>
      <c r="C205" s="7" t="s">
        <v>188</v>
      </c>
      <c r="D205" s="6">
        <v>1977</v>
      </c>
      <c r="E205" s="34">
        <f t="shared" si="15"/>
        <v>6</v>
      </c>
      <c r="F205" s="35">
        <f t="shared" si="13"/>
        <v>6</v>
      </c>
      <c r="G205" s="36">
        <v>6</v>
      </c>
      <c r="H205" s="36">
        <v>6</v>
      </c>
      <c r="I205" s="34">
        <v>6</v>
      </c>
      <c r="J205" s="35">
        <f t="shared" si="14"/>
        <v>6</v>
      </c>
      <c r="K205" s="36">
        <v>6</v>
      </c>
      <c r="L205" s="36">
        <v>6</v>
      </c>
      <c r="M205" s="37">
        <v>6</v>
      </c>
      <c r="N205" s="2"/>
    </row>
    <row r="206" spans="1:14" x14ac:dyDescent="0.25">
      <c r="A206" s="11" t="str">
        <f t="shared" si="12"/>
        <v>CZE_1978</v>
      </c>
      <c r="B206" t="s">
        <v>10</v>
      </c>
      <c r="C206" s="7" t="s">
        <v>188</v>
      </c>
      <c r="D206" s="6">
        <v>1978</v>
      </c>
      <c r="E206" s="34">
        <f t="shared" si="15"/>
        <v>6</v>
      </c>
      <c r="F206" s="35">
        <f t="shared" si="13"/>
        <v>6</v>
      </c>
      <c r="G206" s="36">
        <v>6</v>
      </c>
      <c r="H206" s="36">
        <v>6</v>
      </c>
      <c r="I206" s="34">
        <v>6</v>
      </c>
      <c r="J206" s="35">
        <f t="shared" si="14"/>
        <v>6</v>
      </c>
      <c r="K206" s="36">
        <v>6</v>
      </c>
      <c r="L206" s="36">
        <v>6</v>
      </c>
      <c r="M206" s="37">
        <v>6</v>
      </c>
      <c r="N206" s="2"/>
    </row>
    <row r="207" spans="1:14" x14ac:dyDescent="0.25">
      <c r="A207" s="11" t="str">
        <f t="shared" si="12"/>
        <v>CZE_1979</v>
      </c>
      <c r="B207" t="s">
        <v>10</v>
      </c>
      <c r="C207" s="7" t="s">
        <v>188</v>
      </c>
      <c r="D207" s="6">
        <v>1979</v>
      </c>
      <c r="E207" s="34">
        <f t="shared" si="15"/>
        <v>6</v>
      </c>
      <c r="F207" s="35">
        <f t="shared" si="13"/>
        <v>6</v>
      </c>
      <c r="G207" s="36">
        <v>6</v>
      </c>
      <c r="H207" s="36">
        <v>6</v>
      </c>
      <c r="I207" s="34">
        <v>6</v>
      </c>
      <c r="J207" s="35">
        <f t="shared" si="14"/>
        <v>6</v>
      </c>
      <c r="K207" s="36">
        <v>6</v>
      </c>
      <c r="L207" s="36">
        <v>6</v>
      </c>
      <c r="M207" s="37">
        <v>6</v>
      </c>
      <c r="N207" s="2"/>
    </row>
    <row r="208" spans="1:14" x14ac:dyDescent="0.25">
      <c r="A208" s="11" t="str">
        <f t="shared" si="12"/>
        <v>CZE_1980</v>
      </c>
      <c r="B208" t="s">
        <v>10</v>
      </c>
      <c r="C208" s="7" t="s">
        <v>188</v>
      </c>
      <c r="D208" s="6">
        <v>1980</v>
      </c>
      <c r="E208" s="34">
        <f t="shared" si="15"/>
        <v>6</v>
      </c>
      <c r="F208" s="35">
        <f t="shared" si="13"/>
        <v>6</v>
      </c>
      <c r="G208" s="36">
        <v>6</v>
      </c>
      <c r="H208" s="36">
        <v>6</v>
      </c>
      <c r="I208" s="34">
        <v>6</v>
      </c>
      <c r="J208" s="35">
        <f t="shared" si="14"/>
        <v>6</v>
      </c>
      <c r="K208" s="36">
        <v>6</v>
      </c>
      <c r="L208" s="36">
        <v>6</v>
      </c>
      <c r="M208" s="37">
        <v>6</v>
      </c>
      <c r="N208" s="2"/>
    </row>
    <row r="209" spans="1:14" x14ac:dyDescent="0.25">
      <c r="A209" s="11" t="str">
        <f t="shared" si="12"/>
        <v>CZE_1981</v>
      </c>
      <c r="B209" t="s">
        <v>10</v>
      </c>
      <c r="C209" s="7" t="s">
        <v>188</v>
      </c>
      <c r="D209" s="6">
        <v>1981</v>
      </c>
      <c r="E209" s="34">
        <f t="shared" si="15"/>
        <v>6</v>
      </c>
      <c r="F209" s="35">
        <f t="shared" si="13"/>
        <v>6</v>
      </c>
      <c r="G209" s="36">
        <v>6</v>
      </c>
      <c r="H209" s="36">
        <v>6</v>
      </c>
      <c r="I209" s="34">
        <v>6</v>
      </c>
      <c r="J209" s="35">
        <f t="shared" si="14"/>
        <v>6</v>
      </c>
      <c r="K209" s="36">
        <v>6</v>
      </c>
      <c r="L209" s="36">
        <v>6</v>
      </c>
      <c r="M209" s="37">
        <v>6</v>
      </c>
      <c r="N209" s="2"/>
    </row>
    <row r="210" spans="1:14" x14ac:dyDescent="0.25">
      <c r="A210" s="11" t="str">
        <f t="shared" si="12"/>
        <v>CZE_1982</v>
      </c>
      <c r="B210" t="s">
        <v>10</v>
      </c>
      <c r="C210" s="7" t="s">
        <v>188</v>
      </c>
      <c r="D210" s="6">
        <v>1982</v>
      </c>
      <c r="E210" s="34">
        <f t="shared" si="15"/>
        <v>6</v>
      </c>
      <c r="F210" s="35">
        <f t="shared" si="13"/>
        <v>6</v>
      </c>
      <c r="G210" s="36">
        <v>6</v>
      </c>
      <c r="H210" s="36">
        <v>6</v>
      </c>
      <c r="I210" s="34">
        <v>6</v>
      </c>
      <c r="J210" s="35">
        <f t="shared" si="14"/>
        <v>6</v>
      </c>
      <c r="K210" s="36">
        <v>6</v>
      </c>
      <c r="L210" s="36">
        <v>6</v>
      </c>
      <c r="M210" s="37">
        <v>6</v>
      </c>
      <c r="N210" s="2"/>
    </row>
    <row r="211" spans="1:14" x14ac:dyDescent="0.25">
      <c r="A211" s="11" t="str">
        <f t="shared" si="12"/>
        <v>CZE_1983</v>
      </c>
      <c r="B211" t="s">
        <v>10</v>
      </c>
      <c r="C211" s="7" t="s">
        <v>188</v>
      </c>
      <c r="D211" s="6">
        <v>1983</v>
      </c>
      <c r="E211" s="34">
        <f t="shared" si="15"/>
        <v>6</v>
      </c>
      <c r="F211" s="35">
        <f t="shared" si="13"/>
        <v>6</v>
      </c>
      <c r="G211" s="36">
        <v>6</v>
      </c>
      <c r="H211" s="36">
        <v>6</v>
      </c>
      <c r="I211" s="34">
        <v>6</v>
      </c>
      <c r="J211" s="35">
        <f t="shared" si="14"/>
        <v>6</v>
      </c>
      <c r="K211" s="36">
        <v>6</v>
      </c>
      <c r="L211" s="36">
        <v>6</v>
      </c>
      <c r="M211" s="37">
        <v>6</v>
      </c>
      <c r="N211" s="2"/>
    </row>
    <row r="212" spans="1:14" x14ac:dyDescent="0.25">
      <c r="A212" s="11" t="str">
        <f t="shared" si="12"/>
        <v>CZE_1984</v>
      </c>
      <c r="B212" t="s">
        <v>10</v>
      </c>
      <c r="C212" s="7" t="s">
        <v>188</v>
      </c>
      <c r="D212" s="6">
        <v>1984</v>
      </c>
      <c r="E212" s="34">
        <f t="shared" si="15"/>
        <v>6</v>
      </c>
      <c r="F212" s="35">
        <f t="shared" si="13"/>
        <v>6</v>
      </c>
      <c r="G212" s="36">
        <v>6</v>
      </c>
      <c r="H212" s="36">
        <v>6</v>
      </c>
      <c r="I212" s="34">
        <v>6</v>
      </c>
      <c r="J212" s="35">
        <f t="shared" si="14"/>
        <v>6</v>
      </c>
      <c r="K212" s="36">
        <v>6</v>
      </c>
      <c r="L212" s="36">
        <v>6</v>
      </c>
      <c r="M212" s="37">
        <v>6</v>
      </c>
      <c r="N212" s="2"/>
    </row>
    <row r="213" spans="1:14" x14ac:dyDescent="0.25">
      <c r="A213" s="11" t="str">
        <f t="shared" si="12"/>
        <v>CZE_1985</v>
      </c>
      <c r="B213" t="s">
        <v>10</v>
      </c>
      <c r="C213" s="7" t="s">
        <v>188</v>
      </c>
      <c r="D213" s="6">
        <v>1985</v>
      </c>
      <c r="E213" s="34">
        <f t="shared" si="15"/>
        <v>6</v>
      </c>
      <c r="F213" s="35">
        <f t="shared" si="13"/>
        <v>6</v>
      </c>
      <c r="G213" s="36">
        <v>6</v>
      </c>
      <c r="H213" s="36">
        <v>6</v>
      </c>
      <c r="I213" s="34">
        <v>6</v>
      </c>
      <c r="J213" s="35">
        <f t="shared" si="14"/>
        <v>6</v>
      </c>
      <c r="K213" s="36">
        <v>6</v>
      </c>
      <c r="L213" s="36">
        <v>6</v>
      </c>
      <c r="M213" s="37">
        <v>6</v>
      </c>
      <c r="N213" s="2"/>
    </row>
    <row r="214" spans="1:14" x14ac:dyDescent="0.25">
      <c r="A214" s="11" t="str">
        <f t="shared" si="12"/>
        <v>CZE_1986</v>
      </c>
      <c r="B214" t="s">
        <v>10</v>
      </c>
      <c r="C214" s="7" t="s">
        <v>188</v>
      </c>
      <c r="D214" s="6">
        <v>1986</v>
      </c>
      <c r="E214" s="34">
        <f t="shared" si="15"/>
        <v>6</v>
      </c>
      <c r="F214" s="35">
        <f t="shared" si="13"/>
        <v>6</v>
      </c>
      <c r="G214" s="36">
        <v>6</v>
      </c>
      <c r="H214" s="36">
        <v>6</v>
      </c>
      <c r="I214" s="34">
        <v>6</v>
      </c>
      <c r="J214" s="35">
        <f t="shared" si="14"/>
        <v>6</v>
      </c>
      <c r="K214" s="36">
        <v>6</v>
      </c>
      <c r="L214" s="36">
        <v>6</v>
      </c>
      <c r="M214" s="37">
        <v>6</v>
      </c>
      <c r="N214" s="2"/>
    </row>
    <row r="215" spans="1:14" x14ac:dyDescent="0.25">
      <c r="A215" s="11" t="str">
        <f t="shared" si="12"/>
        <v>CZE_1987</v>
      </c>
      <c r="B215" t="s">
        <v>10</v>
      </c>
      <c r="C215" s="7" t="s">
        <v>188</v>
      </c>
      <c r="D215" s="6">
        <v>1987</v>
      </c>
      <c r="E215" s="34">
        <f t="shared" si="15"/>
        <v>6</v>
      </c>
      <c r="F215" s="35">
        <f t="shared" si="13"/>
        <v>6</v>
      </c>
      <c r="G215" s="36">
        <v>6</v>
      </c>
      <c r="H215" s="36">
        <v>6</v>
      </c>
      <c r="I215" s="34">
        <v>6</v>
      </c>
      <c r="J215" s="35">
        <f t="shared" si="14"/>
        <v>6</v>
      </c>
      <c r="K215" s="36">
        <v>6</v>
      </c>
      <c r="L215" s="36">
        <v>6</v>
      </c>
      <c r="M215" s="37">
        <v>6</v>
      </c>
      <c r="N215" s="2"/>
    </row>
    <row r="216" spans="1:14" x14ac:dyDescent="0.25">
      <c r="A216" s="11" t="str">
        <f t="shared" si="12"/>
        <v>CZE_1988</v>
      </c>
      <c r="B216" t="s">
        <v>10</v>
      </c>
      <c r="C216" s="7" t="s">
        <v>188</v>
      </c>
      <c r="D216" s="6">
        <v>1988</v>
      </c>
      <c r="E216" s="34">
        <f t="shared" si="15"/>
        <v>6</v>
      </c>
      <c r="F216" s="35">
        <f t="shared" si="13"/>
        <v>6</v>
      </c>
      <c r="G216" s="36">
        <v>6</v>
      </c>
      <c r="H216" s="36">
        <v>6</v>
      </c>
      <c r="I216" s="34">
        <v>6</v>
      </c>
      <c r="J216" s="35">
        <f t="shared" si="14"/>
        <v>6</v>
      </c>
      <c r="K216" s="36">
        <v>6</v>
      </c>
      <c r="L216" s="36">
        <v>6</v>
      </c>
      <c r="M216" s="37">
        <v>6</v>
      </c>
      <c r="N216" s="2"/>
    </row>
    <row r="217" spans="1:14" x14ac:dyDescent="0.25">
      <c r="A217" s="11" t="str">
        <f t="shared" si="12"/>
        <v>CZE_1989</v>
      </c>
      <c r="B217" t="s">
        <v>10</v>
      </c>
      <c r="C217" s="7" t="s">
        <v>188</v>
      </c>
      <c r="D217" s="6">
        <v>1989</v>
      </c>
      <c r="E217" s="34">
        <f t="shared" si="15"/>
        <v>6</v>
      </c>
      <c r="F217" s="35">
        <f t="shared" si="13"/>
        <v>6</v>
      </c>
      <c r="G217" s="36">
        <v>6</v>
      </c>
      <c r="H217" s="36">
        <v>6</v>
      </c>
      <c r="I217" s="34">
        <v>6</v>
      </c>
      <c r="J217" s="35">
        <f t="shared" si="14"/>
        <v>6</v>
      </c>
      <c r="K217" s="36">
        <v>6</v>
      </c>
      <c r="L217" s="36">
        <v>6</v>
      </c>
      <c r="M217" s="37">
        <v>6</v>
      </c>
      <c r="N217" s="2"/>
    </row>
    <row r="218" spans="1:14" x14ac:dyDescent="0.25">
      <c r="A218" s="11" t="str">
        <f t="shared" si="12"/>
        <v>CZE_1990</v>
      </c>
      <c r="B218" t="s">
        <v>10</v>
      </c>
      <c r="C218" s="7" t="s">
        <v>188</v>
      </c>
      <c r="D218" s="6">
        <v>1990</v>
      </c>
      <c r="E218" s="34">
        <f t="shared" si="15"/>
        <v>6</v>
      </c>
      <c r="F218" s="35">
        <f t="shared" si="13"/>
        <v>6</v>
      </c>
      <c r="G218" s="36">
        <v>6</v>
      </c>
      <c r="H218" s="36">
        <v>6</v>
      </c>
      <c r="I218" s="34">
        <v>6</v>
      </c>
      <c r="J218" s="35">
        <f t="shared" si="14"/>
        <v>6</v>
      </c>
      <c r="K218" s="36">
        <v>6</v>
      </c>
      <c r="L218" s="36">
        <v>6</v>
      </c>
      <c r="M218" s="37">
        <v>6</v>
      </c>
      <c r="N218" s="2"/>
    </row>
    <row r="219" spans="1:14" x14ac:dyDescent="0.25">
      <c r="A219" s="11" t="str">
        <f t="shared" si="12"/>
        <v>CZE_1991</v>
      </c>
      <c r="B219" t="s">
        <v>10</v>
      </c>
      <c r="C219" s="7" t="s">
        <v>188</v>
      </c>
      <c r="D219" s="6">
        <v>1991</v>
      </c>
      <c r="E219" s="34">
        <f t="shared" si="15"/>
        <v>5.666666666666667</v>
      </c>
      <c r="F219" s="35">
        <f t="shared" si="13"/>
        <v>6</v>
      </c>
      <c r="G219" s="36">
        <v>6</v>
      </c>
      <c r="H219" s="36">
        <v>6</v>
      </c>
      <c r="I219" s="34">
        <v>6</v>
      </c>
      <c r="J219" s="35">
        <f t="shared" si="14"/>
        <v>5.333333333333333</v>
      </c>
      <c r="K219" s="36">
        <v>6</v>
      </c>
      <c r="L219" s="36">
        <v>6</v>
      </c>
      <c r="M219" s="37">
        <v>4</v>
      </c>
      <c r="N219" s="2"/>
    </row>
    <row r="220" spans="1:14" x14ac:dyDescent="0.25">
      <c r="A220" s="11" t="str">
        <f t="shared" si="12"/>
        <v>CZE_1992</v>
      </c>
      <c r="B220" t="s">
        <v>10</v>
      </c>
      <c r="C220" s="7" t="s">
        <v>188</v>
      </c>
      <c r="D220" s="6">
        <v>1992</v>
      </c>
      <c r="E220" s="34">
        <f t="shared" si="15"/>
        <v>5.3025000095367432</v>
      </c>
      <c r="F220" s="35">
        <f t="shared" si="13"/>
        <v>6</v>
      </c>
      <c r="G220" s="36">
        <v>6</v>
      </c>
      <c r="H220" s="36">
        <v>6</v>
      </c>
      <c r="I220" s="34">
        <v>6</v>
      </c>
      <c r="J220" s="35">
        <f t="shared" si="14"/>
        <v>4.6050000190734863</v>
      </c>
      <c r="K220" s="36">
        <v>6</v>
      </c>
      <c r="L220" s="36">
        <v>4.815000057220459</v>
      </c>
      <c r="M220" s="37">
        <v>3</v>
      </c>
      <c r="N220" s="2"/>
    </row>
    <row r="221" spans="1:14" x14ac:dyDescent="0.25">
      <c r="A221" s="11" t="str">
        <f t="shared" si="12"/>
        <v>CZE_1993</v>
      </c>
      <c r="B221" t="s">
        <v>10</v>
      </c>
      <c r="C221" s="7" t="s">
        <v>188</v>
      </c>
      <c r="D221" s="6">
        <v>1993</v>
      </c>
      <c r="E221" s="34">
        <f t="shared" si="15"/>
        <v>5.2485000292460127</v>
      </c>
      <c r="F221" s="35">
        <f t="shared" si="13"/>
        <v>5.8380000591278076</v>
      </c>
      <c r="G221" s="36">
        <v>5.6760001182556152</v>
      </c>
      <c r="H221" s="36">
        <v>6</v>
      </c>
      <c r="I221" s="34">
        <v>6</v>
      </c>
      <c r="J221" s="35">
        <f t="shared" si="14"/>
        <v>4.6050000190734863</v>
      </c>
      <c r="K221" s="36">
        <v>6</v>
      </c>
      <c r="L221" s="36">
        <v>4.815000057220459</v>
      </c>
      <c r="M221" s="37">
        <v>3</v>
      </c>
      <c r="N221" s="2"/>
    </row>
    <row r="222" spans="1:14" x14ac:dyDescent="0.25">
      <c r="A222" s="11" t="str">
        <f t="shared" si="12"/>
        <v>CZE_1994</v>
      </c>
      <c r="B222" t="s">
        <v>10</v>
      </c>
      <c r="C222" s="7" t="s">
        <v>188</v>
      </c>
      <c r="D222" s="6">
        <v>1994</v>
      </c>
      <c r="E222" s="34">
        <f t="shared" si="15"/>
        <v>5.3397500514984131</v>
      </c>
      <c r="F222" s="35">
        <f t="shared" si="13"/>
        <v>5.6760001182556152</v>
      </c>
      <c r="G222" s="36">
        <v>5.3520002365112305</v>
      </c>
      <c r="H222" s="36">
        <v>6</v>
      </c>
      <c r="I222" s="34">
        <v>6</v>
      </c>
      <c r="J222" s="35">
        <f t="shared" si="14"/>
        <v>4.8955000241597491</v>
      </c>
      <c r="K222" s="36">
        <v>6</v>
      </c>
      <c r="L222" s="36">
        <v>5.686500072479248</v>
      </c>
      <c r="M222" s="37">
        <v>3</v>
      </c>
      <c r="N222" s="2"/>
    </row>
    <row r="223" spans="1:14" x14ac:dyDescent="0.25">
      <c r="A223" s="11" t="str">
        <f t="shared" si="12"/>
        <v>CZE_1995</v>
      </c>
      <c r="B223" t="s">
        <v>10</v>
      </c>
      <c r="C223" s="7" t="s">
        <v>188</v>
      </c>
      <c r="D223" s="6">
        <v>1995</v>
      </c>
      <c r="E223" s="34">
        <f t="shared" si="15"/>
        <v>4.9339710871378584</v>
      </c>
      <c r="F223" s="35">
        <f t="shared" si="13"/>
        <v>5.6292188167572021</v>
      </c>
      <c r="G223" s="36">
        <v>5.3520002365112305</v>
      </c>
      <c r="H223" s="36">
        <v>5.9064373970031738</v>
      </c>
      <c r="I223" s="34">
        <v>4.9088888168334961</v>
      </c>
      <c r="J223" s="35">
        <f t="shared" si="14"/>
        <v>4.478833357493083</v>
      </c>
      <c r="K223" s="36">
        <v>4.75</v>
      </c>
      <c r="L223" s="36">
        <v>5.686500072479248</v>
      </c>
      <c r="M223" s="37">
        <v>3</v>
      </c>
      <c r="N223" s="2"/>
    </row>
    <row r="224" spans="1:14" x14ac:dyDescent="0.25">
      <c r="A224" s="11" t="str">
        <f t="shared" si="12"/>
        <v>CZE_1996</v>
      </c>
      <c r="B224" t="s">
        <v>10</v>
      </c>
      <c r="C224" s="7" t="s">
        <v>188</v>
      </c>
      <c r="D224" s="6">
        <v>1996</v>
      </c>
      <c r="E224" s="34">
        <f t="shared" si="15"/>
        <v>4.6033365726470947</v>
      </c>
      <c r="F224" s="35">
        <f t="shared" si="13"/>
        <v>5.5693707466125488</v>
      </c>
      <c r="G224" s="36">
        <v>5.32586669921875</v>
      </c>
      <c r="H224" s="36">
        <v>5.8128747940063477</v>
      </c>
      <c r="I224" s="34">
        <v>4.4197778701782227</v>
      </c>
      <c r="J224" s="35">
        <f t="shared" si="14"/>
        <v>4.0205000241597491</v>
      </c>
      <c r="K224" s="36">
        <v>4.375</v>
      </c>
      <c r="L224" s="36">
        <v>4.686500072479248</v>
      </c>
      <c r="M224" s="37">
        <v>3</v>
      </c>
      <c r="N224" s="2"/>
    </row>
    <row r="225" spans="1:14" x14ac:dyDescent="0.25">
      <c r="A225" s="11" t="str">
        <f t="shared" si="12"/>
        <v>CZE_1997</v>
      </c>
      <c r="B225" t="s">
        <v>10</v>
      </c>
      <c r="C225" s="7" t="s">
        <v>188</v>
      </c>
      <c r="D225" s="6">
        <v>1997</v>
      </c>
      <c r="E225" s="34">
        <f t="shared" si="15"/>
        <v>4.5748687585194903</v>
      </c>
      <c r="F225" s="35">
        <f t="shared" si="13"/>
        <v>5.5095229148864746</v>
      </c>
      <c r="G225" s="36">
        <v>5.2997331619262695</v>
      </c>
      <c r="H225" s="36">
        <v>5.7193126678466797</v>
      </c>
      <c r="I225" s="34">
        <v>4.3686666488647461</v>
      </c>
      <c r="J225" s="35">
        <f t="shared" si="14"/>
        <v>4.0205000241597491</v>
      </c>
      <c r="K225" s="36">
        <v>4.375</v>
      </c>
      <c r="L225" s="36">
        <v>4.686500072479248</v>
      </c>
      <c r="M225" s="37">
        <v>3</v>
      </c>
      <c r="N225" s="2"/>
    </row>
    <row r="226" spans="1:14" x14ac:dyDescent="0.25">
      <c r="A226" s="11" t="str">
        <f t="shared" si="12"/>
        <v>CZE_1998</v>
      </c>
      <c r="B226" t="s">
        <v>10</v>
      </c>
      <c r="C226" s="7" t="s">
        <v>188</v>
      </c>
      <c r="D226" s="6">
        <v>1998</v>
      </c>
      <c r="E226" s="34">
        <f t="shared" si="15"/>
        <v>4.4929306507110596</v>
      </c>
      <c r="F226" s="35">
        <f t="shared" si="13"/>
        <v>5.4495418071746826</v>
      </c>
      <c r="G226" s="36">
        <v>5.2733335494995117</v>
      </c>
      <c r="H226" s="36">
        <v>5.6257500648498535</v>
      </c>
      <c r="I226" s="34">
        <v>4.3720002174377441</v>
      </c>
      <c r="J226" s="35">
        <f t="shared" si="14"/>
        <v>3.8955000241597495</v>
      </c>
      <c r="K226" s="36">
        <v>4</v>
      </c>
      <c r="L226" s="36">
        <v>4.686500072479248</v>
      </c>
      <c r="M226" s="37">
        <v>3</v>
      </c>
      <c r="N226" s="2"/>
    </row>
    <row r="227" spans="1:14" x14ac:dyDescent="0.25">
      <c r="A227" s="11" t="str">
        <f t="shared" si="12"/>
        <v>CZE_1999</v>
      </c>
      <c r="B227" t="s">
        <v>10</v>
      </c>
      <c r="C227" s="7" t="s">
        <v>188</v>
      </c>
      <c r="D227" s="6">
        <v>1999</v>
      </c>
      <c r="E227" s="34">
        <f t="shared" si="15"/>
        <v>4.3424684206644697</v>
      </c>
      <c r="F227" s="35">
        <f t="shared" si="13"/>
        <v>5.3062751293182373</v>
      </c>
      <c r="G227" s="36">
        <v>4.9868001937866211</v>
      </c>
      <c r="H227" s="36">
        <v>5.6257500648498535</v>
      </c>
      <c r="I227" s="34">
        <v>4.1189999580383301</v>
      </c>
      <c r="J227" s="35">
        <f t="shared" si="14"/>
        <v>3.7744201024373374</v>
      </c>
      <c r="K227" s="36">
        <v>3.625</v>
      </c>
      <c r="L227" s="36">
        <v>4.6982603073120117</v>
      </c>
      <c r="M227" s="37">
        <v>3</v>
      </c>
      <c r="N227" s="2"/>
    </row>
    <row r="228" spans="1:14" x14ac:dyDescent="0.25">
      <c r="A228" s="11" t="str">
        <f t="shared" si="12"/>
        <v>CZE_2000</v>
      </c>
      <c r="B228" t="s">
        <v>10</v>
      </c>
      <c r="C228" s="7" t="s">
        <v>188</v>
      </c>
      <c r="D228" s="6">
        <v>2000</v>
      </c>
      <c r="E228" s="34">
        <f t="shared" si="15"/>
        <v>4.0886394580205279</v>
      </c>
      <c r="F228" s="35">
        <f t="shared" si="13"/>
        <v>4.9182083606719971</v>
      </c>
      <c r="G228" s="36">
        <v>4.9606666564941406</v>
      </c>
      <c r="H228" s="36">
        <v>4.8757500648498535</v>
      </c>
      <c r="I228" s="34">
        <v>3.6103999614715576</v>
      </c>
      <c r="J228" s="35">
        <f t="shared" si="14"/>
        <v>3.6950066884358725</v>
      </c>
      <c r="K228" s="36">
        <v>3.375</v>
      </c>
      <c r="L228" s="36">
        <v>4.7100200653076172</v>
      </c>
      <c r="M228" s="37">
        <v>3</v>
      </c>
      <c r="N228" s="2"/>
    </row>
    <row r="229" spans="1:14" x14ac:dyDescent="0.25">
      <c r="A229" s="11" t="str">
        <f t="shared" si="12"/>
        <v>CZE_2001</v>
      </c>
      <c r="B229" t="s">
        <v>10</v>
      </c>
      <c r="C229" s="7" t="s">
        <v>188</v>
      </c>
      <c r="D229" s="6">
        <v>2001</v>
      </c>
      <c r="E229" s="34">
        <f t="shared" si="15"/>
        <v>3.400588353474935</v>
      </c>
      <c r="F229" s="35">
        <f t="shared" si="13"/>
        <v>4.0640417337417603</v>
      </c>
      <c r="G229" s="36">
        <v>3.627333402633667</v>
      </c>
      <c r="H229" s="36">
        <v>4.5007500648498535</v>
      </c>
      <c r="I229" s="34">
        <v>2.1786665916442871</v>
      </c>
      <c r="J229" s="35">
        <f t="shared" si="14"/>
        <v>3.3655933539072671</v>
      </c>
      <c r="K229" s="36">
        <v>3.375</v>
      </c>
      <c r="L229" s="36">
        <v>3.7217800617218018</v>
      </c>
      <c r="M229" s="37">
        <v>3</v>
      </c>
      <c r="N229" s="2"/>
    </row>
    <row r="230" spans="1:14" x14ac:dyDescent="0.25">
      <c r="A230" s="11" t="str">
        <f t="shared" si="12"/>
        <v>CZE_2002</v>
      </c>
      <c r="B230" t="s">
        <v>10</v>
      </c>
      <c r="C230" s="7" t="s">
        <v>188</v>
      </c>
      <c r="D230" s="6">
        <v>2002</v>
      </c>
      <c r="E230" s="34">
        <f t="shared" si="15"/>
        <v>3.1199418703715005</v>
      </c>
      <c r="F230" s="35">
        <f t="shared" si="13"/>
        <v>3.2233889102935791</v>
      </c>
      <c r="G230" s="36">
        <v>3.0717778205871582</v>
      </c>
      <c r="H230" s="36">
        <v>3.375</v>
      </c>
      <c r="I230" s="34">
        <v>2.1643333435058594</v>
      </c>
      <c r="J230" s="35">
        <f t="shared" si="14"/>
        <v>3.3695133527119956</v>
      </c>
      <c r="K230" s="36">
        <v>3.375</v>
      </c>
      <c r="L230" s="36">
        <v>3.7335400581359863</v>
      </c>
      <c r="M230" s="37">
        <v>3</v>
      </c>
      <c r="N230" s="2"/>
    </row>
    <row r="231" spans="1:14" x14ac:dyDescent="0.25">
      <c r="A231" s="11" t="str">
        <f t="shared" si="12"/>
        <v>CZE_2003</v>
      </c>
      <c r="B231" t="s">
        <v>10</v>
      </c>
      <c r="C231" s="7" t="s">
        <v>188</v>
      </c>
      <c r="D231" s="6">
        <v>2003</v>
      </c>
      <c r="E231" s="34">
        <f t="shared" si="15"/>
        <v>2.9003666639328003</v>
      </c>
      <c r="F231" s="35">
        <f t="shared" si="13"/>
        <v>3.0034166574478149</v>
      </c>
      <c r="G231" s="36">
        <v>2.6318333148956299</v>
      </c>
      <c r="H231" s="36">
        <v>3.375</v>
      </c>
      <c r="I231" s="34">
        <v>1.650066614151001</v>
      </c>
      <c r="J231" s="35">
        <f t="shared" si="14"/>
        <v>3.2484333515167236</v>
      </c>
      <c r="K231" s="36">
        <v>3</v>
      </c>
      <c r="L231" s="36">
        <v>3.7453000545501709</v>
      </c>
      <c r="M231" s="37">
        <v>3</v>
      </c>
      <c r="N231" s="2"/>
    </row>
    <row r="232" spans="1:14" x14ac:dyDescent="0.25">
      <c r="A232" s="11" t="str">
        <f t="shared" si="12"/>
        <v>CZE_2004</v>
      </c>
      <c r="B232" t="s">
        <v>10</v>
      </c>
      <c r="C232" s="7" t="s">
        <v>188</v>
      </c>
      <c r="D232" s="6">
        <v>2004</v>
      </c>
      <c r="E232" s="34">
        <f t="shared" si="15"/>
        <v>2.7269472281138101</v>
      </c>
      <c r="F232" s="35">
        <f t="shared" si="13"/>
        <v>3.0034166574478149</v>
      </c>
      <c r="G232" s="36">
        <v>2.6318333148956299</v>
      </c>
      <c r="H232" s="36">
        <v>3.375</v>
      </c>
      <c r="I232" s="34">
        <v>1.6095499992370605</v>
      </c>
      <c r="J232" s="35">
        <f t="shared" si="14"/>
        <v>2.9151000181833902</v>
      </c>
      <c r="K232" s="36">
        <v>3</v>
      </c>
      <c r="L232" s="36">
        <v>2.7453000545501709</v>
      </c>
      <c r="M232" s="37">
        <v>3</v>
      </c>
      <c r="N232" s="2"/>
    </row>
    <row r="233" spans="1:14" x14ac:dyDescent="0.25">
      <c r="A233" s="11" t="str">
        <f t="shared" si="12"/>
        <v>CZE_2005</v>
      </c>
      <c r="B233" t="s">
        <v>10</v>
      </c>
      <c r="C233" s="7" t="s">
        <v>188</v>
      </c>
      <c r="D233" s="6">
        <v>2005</v>
      </c>
      <c r="E233" s="34">
        <f t="shared" si="15"/>
        <v>2.5334236025810242</v>
      </c>
      <c r="F233" s="35">
        <f t="shared" si="13"/>
        <v>2.8181041479110718</v>
      </c>
      <c r="G233" s="36">
        <v>2.7612082958221436</v>
      </c>
      <c r="H233" s="36">
        <v>2.875</v>
      </c>
      <c r="I233" s="34">
        <v>1.5690332651138306</v>
      </c>
      <c r="J233" s="35">
        <f t="shared" si="14"/>
        <v>2.6651000181833902</v>
      </c>
      <c r="K233" s="36">
        <v>3</v>
      </c>
      <c r="L233" s="36">
        <v>2.7453000545501709</v>
      </c>
      <c r="M233" s="37">
        <v>2.25</v>
      </c>
      <c r="N233" s="2"/>
    </row>
    <row r="234" spans="1:14" x14ac:dyDescent="0.25">
      <c r="A234" s="11" t="str">
        <f t="shared" si="12"/>
        <v>CZE_2006</v>
      </c>
      <c r="B234" t="s">
        <v>10</v>
      </c>
      <c r="C234" s="7" t="s">
        <v>188</v>
      </c>
      <c r="D234" s="6">
        <v>2006</v>
      </c>
      <c r="E234" s="34">
        <f t="shared" si="15"/>
        <v>2.3315875132878623</v>
      </c>
      <c r="F234" s="35">
        <f t="shared" si="13"/>
        <v>2.745187520980835</v>
      </c>
      <c r="G234" s="36">
        <v>2.8653750419616699</v>
      </c>
      <c r="H234" s="36">
        <v>2.625</v>
      </c>
      <c r="I234" s="34">
        <v>0.50384998321533203</v>
      </c>
      <c r="J234" s="35">
        <f t="shared" si="14"/>
        <v>2.6651000181833902</v>
      </c>
      <c r="K234" s="36">
        <v>3</v>
      </c>
      <c r="L234" s="36">
        <v>2.7453000545501709</v>
      </c>
      <c r="M234" s="37">
        <v>2.25</v>
      </c>
      <c r="N234" s="2"/>
    </row>
    <row r="235" spans="1:14" x14ac:dyDescent="0.25">
      <c r="A235" s="11" t="str">
        <f t="shared" si="12"/>
        <v>CZE_2007</v>
      </c>
      <c r="B235" t="s">
        <v>10</v>
      </c>
      <c r="C235" s="7" t="s">
        <v>188</v>
      </c>
      <c r="D235" s="6">
        <v>2007</v>
      </c>
      <c r="E235" s="34">
        <f t="shared" si="15"/>
        <v>2.3030777772267661</v>
      </c>
      <c r="F235" s="35">
        <f t="shared" si="13"/>
        <v>2.6812499761581421</v>
      </c>
      <c r="G235" s="36">
        <v>2.7374999523162842</v>
      </c>
      <c r="H235" s="36">
        <v>2.625</v>
      </c>
      <c r="I235" s="34">
        <v>0.46066665649414063</v>
      </c>
      <c r="J235" s="35">
        <f t="shared" si="14"/>
        <v>2.6651000181833902</v>
      </c>
      <c r="K235" s="36">
        <v>3</v>
      </c>
      <c r="L235" s="36">
        <v>2.7453000545501709</v>
      </c>
      <c r="M235" s="37">
        <v>2.25</v>
      </c>
      <c r="N235" s="2"/>
    </row>
    <row r="236" spans="1:14" x14ac:dyDescent="0.25">
      <c r="A236" s="11" t="str">
        <f t="shared" si="12"/>
        <v>CZE_2008</v>
      </c>
      <c r="B236" t="s">
        <v>10</v>
      </c>
      <c r="C236" s="7" t="s">
        <v>188</v>
      </c>
      <c r="D236" s="6">
        <v>2008</v>
      </c>
      <c r="E236" s="34">
        <f t="shared" si="15"/>
        <v>2.3074884017308555</v>
      </c>
      <c r="F236" s="35">
        <f t="shared" si="13"/>
        <v>2.6840624809265137</v>
      </c>
      <c r="G236" s="36">
        <v>2.7431249618530273</v>
      </c>
      <c r="H236" s="36">
        <v>2.625</v>
      </c>
      <c r="I236" s="34">
        <v>0.4605555534362793</v>
      </c>
      <c r="J236" s="35">
        <f t="shared" si="14"/>
        <v>2.6720832983652749</v>
      </c>
      <c r="K236" s="36">
        <v>3</v>
      </c>
      <c r="L236" s="36">
        <v>2.7662498950958252</v>
      </c>
      <c r="M236" s="37">
        <v>2.25</v>
      </c>
    </row>
    <row r="237" spans="1:14" x14ac:dyDescent="0.25">
      <c r="A237" s="11" t="str">
        <f t="shared" si="12"/>
        <v>CZE_2009</v>
      </c>
      <c r="B237" t="s">
        <v>10</v>
      </c>
      <c r="C237" s="7" t="s">
        <v>188</v>
      </c>
      <c r="D237" s="6">
        <v>2009</v>
      </c>
      <c r="E237" s="34">
        <f t="shared" si="15"/>
        <v>2.2484615643819175</v>
      </c>
      <c r="F237" s="35">
        <f t="shared" si="13"/>
        <v>2.6840624809265137</v>
      </c>
      <c r="G237" s="36">
        <v>2.7431249618530273</v>
      </c>
      <c r="H237" s="36">
        <v>2.625</v>
      </c>
      <c r="I237" s="34">
        <v>0.46044445037841797</v>
      </c>
      <c r="J237" s="35">
        <f t="shared" si="14"/>
        <v>2.5540666580200195</v>
      </c>
      <c r="K237" s="36">
        <v>2.625</v>
      </c>
      <c r="L237" s="36">
        <v>2.7871999740600586</v>
      </c>
      <c r="M237" s="37">
        <v>2.25</v>
      </c>
    </row>
    <row r="238" spans="1:14" x14ac:dyDescent="0.25">
      <c r="A238" s="11" t="str">
        <f t="shared" si="12"/>
        <v>CZE_2010</v>
      </c>
      <c r="B238" t="s">
        <v>10</v>
      </c>
      <c r="C238" s="7" t="s">
        <v>188</v>
      </c>
      <c r="D238" s="6">
        <v>2010</v>
      </c>
      <c r="E238" s="34">
        <f t="shared" si="15"/>
        <v>2.0666448225577674</v>
      </c>
      <c r="F238" s="35">
        <f t="shared" si="13"/>
        <v>2.129859447479248</v>
      </c>
      <c r="G238" s="36">
        <v>2.3847188949584961</v>
      </c>
      <c r="H238" s="36">
        <v>1.875</v>
      </c>
      <c r="I238" s="34">
        <v>0.45699998736381531</v>
      </c>
      <c r="J238" s="35">
        <f t="shared" si="14"/>
        <v>2.5610500176747641</v>
      </c>
      <c r="K238" s="36">
        <v>2.625</v>
      </c>
      <c r="L238" s="36">
        <v>2.808150053024292</v>
      </c>
      <c r="M238" s="37">
        <v>2.25</v>
      </c>
    </row>
    <row r="239" spans="1:14" x14ac:dyDescent="0.25">
      <c r="A239" s="11" t="str">
        <f t="shared" si="12"/>
        <v>CZE_2011</v>
      </c>
      <c r="B239" t="s">
        <v>10</v>
      </c>
      <c r="C239" s="7" t="s">
        <v>188</v>
      </c>
      <c r="D239" s="6">
        <v>2011</v>
      </c>
      <c r="E239" s="34">
        <f t="shared" si="15"/>
        <v>2.0695623904466629</v>
      </c>
      <c r="F239" s="35">
        <f t="shared" si="13"/>
        <v>2.129859447479248</v>
      </c>
      <c r="G239" s="36">
        <v>2.3847188949584961</v>
      </c>
      <c r="H239" s="36">
        <v>1.875</v>
      </c>
      <c r="I239" s="34">
        <v>0.45355555415153503</v>
      </c>
      <c r="J239" s="35">
        <f t="shared" si="14"/>
        <v>2.5680332978566489</v>
      </c>
      <c r="K239" s="36">
        <v>2.625</v>
      </c>
      <c r="L239" s="36">
        <v>2.8290998935699463</v>
      </c>
      <c r="M239" s="37">
        <v>2.25</v>
      </c>
    </row>
    <row r="240" spans="1:14" x14ac:dyDescent="0.25">
      <c r="A240" s="11" t="str">
        <f t="shared" ref="A240:A293" si="16">B240&amp;"_"&amp;D240</f>
        <v>CZE_2012</v>
      </c>
      <c r="B240" t="s">
        <v>10</v>
      </c>
      <c r="C240" s="7" t="s">
        <v>188</v>
      </c>
      <c r="D240" s="6">
        <v>2012</v>
      </c>
      <c r="E240" s="34">
        <f t="shared" si="15"/>
        <v>2.0106518616278968</v>
      </c>
      <c r="F240" s="35">
        <f t="shared" ref="F240:F293" si="17">AVERAGE(G240:H240)</f>
        <v>2.1318750381469727</v>
      </c>
      <c r="G240" s="36">
        <v>2.3887500762939453</v>
      </c>
      <c r="H240" s="36">
        <v>1.875</v>
      </c>
      <c r="I240" s="34">
        <v>0.45011112093925476</v>
      </c>
      <c r="J240" s="35">
        <f t="shared" ref="J240:J293" si="18">AVERAGE(K240:M240)</f>
        <v>2.4500166575113931</v>
      </c>
      <c r="K240" s="36">
        <v>2.25</v>
      </c>
      <c r="L240" s="36">
        <v>2.8500499725341797</v>
      </c>
      <c r="M240" s="37">
        <v>2.25</v>
      </c>
    </row>
    <row r="241" spans="1:13" x14ac:dyDescent="0.25">
      <c r="A241" s="11" t="str">
        <f t="shared" si="16"/>
        <v>CZE_2013</v>
      </c>
      <c r="B241" t="s">
        <v>10</v>
      </c>
      <c r="C241" s="7" t="s">
        <v>188</v>
      </c>
      <c r="D241" s="6">
        <v>2013</v>
      </c>
      <c r="E241" s="34">
        <f t="shared" si="15"/>
        <v>2.0135694593191147</v>
      </c>
      <c r="F241" s="35">
        <f t="shared" si="17"/>
        <v>2.1318750381469727</v>
      </c>
      <c r="G241" s="36">
        <v>2.3887500762939453</v>
      </c>
      <c r="H241" s="36">
        <v>1.875</v>
      </c>
      <c r="I241" s="34">
        <v>0.44666662812232971</v>
      </c>
      <c r="J241" s="35">
        <f t="shared" si="18"/>
        <v>2.4570000171661377</v>
      </c>
      <c r="K241" s="36">
        <v>2.25</v>
      </c>
      <c r="L241" s="36">
        <v>2.8710000514984131</v>
      </c>
      <c r="M241" s="37">
        <v>2.25</v>
      </c>
    </row>
    <row r="242" spans="1:13" x14ac:dyDescent="0.25">
      <c r="A242" s="11" t="str">
        <f t="shared" si="16"/>
        <v>DNK_1975</v>
      </c>
      <c r="B242" s="14" t="s">
        <v>11</v>
      </c>
      <c r="C242" s="8" t="s">
        <v>44</v>
      </c>
      <c r="D242" s="4">
        <v>1975</v>
      </c>
      <c r="E242" s="30">
        <f t="shared" si="15"/>
        <v>5.520833333333333</v>
      </c>
      <c r="F242" s="31">
        <f t="shared" si="17"/>
        <v>5.8125</v>
      </c>
      <c r="G242" s="32">
        <v>6</v>
      </c>
      <c r="H242" s="32">
        <v>5.625</v>
      </c>
      <c r="I242" s="30">
        <v>6</v>
      </c>
      <c r="J242" s="31">
        <f t="shared" si="18"/>
        <v>5.166666666666667</v>
      </c>
      <c r="K242" s="32">
        <v>6</v>
      </c>
      <c r="L242" s="32">
        <v>3.5</v>
      </c>
      <c r="M242" s="33">
        <v>6</v>
      </c>
    </row>
    <row r="243" spans="1:13" x14ac:dyDescent="0.25">
      <c r="A243" s="11" t="str">
        <f t="shared" si="16"/>
        <v>DNK_1976</v>
      </c>
      <c r="B243" t="s">
        <v>11</v>
      </c>
      <c r="C243" s="8" t="s">
        <v>44</v>
      </c>
      <c r="D243" s="4">
        <v>1976</v>
      </c>
      <c r="E243" s="30">
        <f t="shared" si="15"/>
        <v>5.520833333333333</v>
      </c>
      <c r="F243" s="31">
        <f t="shared" si="17"/>
        <v>5.8125</v>
      </c>
      <c r="G243" s="32">
        <v>6</v>
      </c>
      <c r="H243" s="32">
        <v>5.625</v>
      </c>
      <c r="I243" s="30">
        <v>6</v>
      </c>
      <c r="J243" s="31">
        <f t="shared" si="18"/>
        <v>5.166666666666667</v>
      </c>
      <c r="K243" s="32">
        <v>6</v>
      </c>
      <c r="L243" s="32">
        <v>3.5</v>
      </c>
      <c r="M243" s="33">
        <v>6</v>
      </c>
    </row>
    <row r="244" spans="1:13" x14ac:dyDescent="0.25">
      <c r="A244" s="11" t="str">
        <f t="shared" si="16"/>
        <v>DNK_1977</v>
      </c>
      <c r="B244" t="s">
        <v>11</v>
      </c>
      <c r="C244" s="8" t="s">
        <v>44</v>
      </c>
      <c r="D244" s="4">
        <v>1977</v>
      </c>
      <c r="E244" s="30">
        <f t="shared" si="15"/>
        <v>5.520833333333333</v>
      </c>
      <c r="F244" s="31">
        <f t="shared" si="17"/>
        <v>5.8125</v>
      </c>
      <c r="G244" s="32">
        <v>6</v>
      </c>
      <c r="H244" s="32">
        <v>5.625</v>
      </c>
      <c r="I244" s="30">
        <v>6</v>
      </c>
      <c r="J244" s="31">
        <f t="shared" si="18"/>
        <v>5.166666666666667</v>
      </c>
      <c r="K244" s="32">
        <v>6</v>
      </c>
      <c r="L244" s="32">
        <v>3.5</v>
      </c>
      <c r="M244" s="33">
        <v>6</v>
      </c>
    </row>
    <row r="245" spans="1:13" x14ac:dyDescent="0.25">
      <c r="A245" s="11" t="str">
        <f t="shared" si="16"/>
        <v>DNK_1978</v>
      </c>
      <c r="B245" t="s">
        <v>11</v>
      </c>
      <c r="C245" s="8" t="s">
        <v>44</v>
      </c>
      <c r="D245" s="4">
        <v>1978</v>
      </c>
      <c r="E245" s="30">
        <f t="shared" si="15"/>
        <v>5.520833333333333</v>
      </c>
      <c r="F245" s="31">
        <f t="shared" si="17"/>
        <v>5.8125</v>
      </c>
      <c r="G245" s="32">
        <v>6</v>
      </c>
      <c r="H245" s="32">
        <v>5.625</v>
      </c>
      <c r="I245" s="30">
        <v>6</v>
      </c>
      <c r="J245" s="31">
        <f t="shared" si="18"/>
        <v>5.166666666666667</v>
      </c>
      <c r="K245" s="32">
        <v>6</v>
      </c>
      <c r="L245" s="32">
        <v>3.5</v>
      </c>
      <c r="M245" s="33">
        <v>6</v>
      </c>
    </row>
    <row r="246" spans="1:13" x14ac:dyDescent="0.25">
      <c r="A246" s="11" t="str">
        <f t="shared" si="16"/>
        <v>DNK_1979</v>
      </c>
      <c r="B246" t="s">
        <v>11</v>
      </c>
      <c r="C246" s="8" t="s">
        <v>44</v>
      </c>
      <c r="D246" s="4">
        <v>1979</v>
      </c>
      <c r="E246" s="30">
        <f t="shared" si="15"/>
        <v>5.520833333333333</v>
      </c>
      <c r="F246" s="31">
        <f t="shared" si="17"/>
        <v>5.8125</v>
      </c>
      <c r="G246" s="32">
        <v>6</v>
      </c>
      <c r="H246" s="32">
        <v>5.625</v>
      </c>
      <c r="I246" s="30">
        <v>6</v>
      </c>
      <c r="J246" s="31">
        <f t="shared" si="18"/>
        <v>5.166666666666667</v>
      </c>
      <c r="K246" s="32">
        <v>6</v>
      </c>
      <c r="L246" s="32">
        <v>3.5</v>
      </c>
      <c r="M246" s="33">
        <v>6</v>
      </c>
    </row>
    <row r="247" spans="1:13" x14ac:dyDescent="0.25">
      <c r="A247" s="11" t="str">
        <f t="shared" si="16"/>
        <v>DNK_1980</v>
      </c>
      <c r="B247" t="s">
        <v>11</v>
      </c>
      <c r="C247" s="8" t="s">
        <v>44</v>
      </c>
      <c r="D247" s="4">
        <v>1980</v>
      </c>
      <c r="E247" s="30">
        <f t="shared" si="15"/>
        <v>5.520833333333333</v>
      </c>
      <c r="F247" s="31">
        <f t="shared" si="17"/>
        <v>5.8125</v>
      </c>
      <c r="G247" s="32">
        <v>6</v>
      </c>
      <c r="H247" s="32">
        <v>5.625</v>
      </c>
      <c r="I247" s="30">
        <v>6</v>
      </c>
      <c r="J247" s="31">
        <f t="shared" si="18"/>
        <v>5.166666666666667</v>
      </c>
      <c r="K247" s="32">
        <v>6</v>
      </c>
      <c r="L247" s="32">
        <v>3.5</v>
      </c>
      <c r="M247" s="33">
        <v>6</v>
      </c>
    </row>
    <row r="248" spans="1:13" x14ac:dyDescent="0.25">
      <c r="A248" s="11" t="str">
        <f t="shared" si="16"/>
        <v>DNK_1981</v>
      </c>
      <c r="B248" t="s">
        <v>11</v>
      </c>
      <c r="C248" s="8" t="s">
        <v>44</v>
      </c>
      <c r="D248" s="4">
        <v>1981</v>
      </c>
      <c r="E248" s="30">
        <f t="shared" si="15"/>
        <v>5.520833333333333</v>
      </c>
      <c r="F248" s="31">
        <f t="shared" si="17"/>
        <v>5.8125</v>
      </c>
      <c r="G248" s="32">
        <v>6</v>
      </c>
      <c r="H248" s="32">
        <v>5.625</v>
      </c>
      <c r="I248" s="30">
        <v>6</v>
      </c>
      <c r="J248" s="31">
        <f t="shared" si="18"/>
        <v>5.166666666666667</v>
      </c>
      <c r="K248" s="32">
        <v>6</v>
      </c>
      <c r="L248" s="32">
        <v>3.5</v>
      </c>
      <c r="M248" s="33">
        <v>6</v>
      </c>
    </row>
    <row r="249" spans="1:13" x14ac:dyDescent="0.25">
      <c r="A249" s="11" t="str">
        <f t="shared" si="16"/>
        <v>DNK_1982</v>
      </c>
      <c r="B249" t="s">
        <v>11</v>
      </c>
      <c r="C249" s="8" t="s">
        <v>44</v>
      </c>
      <c r="D249" s="4">
        <v>1982</v>
      </c>
      <c r="E249" s="30">
        <f t="shared" si="15"/>
        <v>5.520833333333333</v>
      </c>
      <c r="F249" s="31">
        <f t="shared" si="17"/>
        <v>5.8125</v>
      </c>
      <c r="G249" s="32">
        <v>6</v>
      </c>
      <c r="H249" s="32">
        <v>5.625</v>
      </c>
      <c r="I249" s="30">
        <v>6</v>
      </c>
      <c r="J249" s="31">
        <f t="shared" si="18"/>
        <v>5.166666666666667</v>
      </c>
      <c r="K249" s="32">
        <v>6</v>
      </c>
      <c r="L249" s="32">
        <v>3.5</v>
      </c>
      <c r="M249" s="33">
        <v>6</v>
      </c>
    </row>
    <row r="250" spans="1:13" x14ac:dyDescent="0.25">
      <c r="A250" s="11" t="str">
        <f t="shared" si="16"/>
        <v>DNK_1983</v>
      </c>
      <c r="B250" t="s">
        <v>11</v>
      </c>
      <c r="C250" s="8" t="s">
        <v>44</v>
      </c>
      <c r="D250" s="4">
        <v>1983</v>
      </c>
      <c r="E250" s="30">
        <f t="shared" si="15"/>
        <v>5.520833333333333</v>
      </c>
      <c r="F250" s="31">
        <f t="shared" si="17"/>
        <v>5.8125</v>
      </c>
      <c r="G250" s="32">
        <v>6</v>
      </c>
      <c r="H250" s="32">
        <v>5.625</v>
      </c>
      <c r="I250" s="30">
        <v>6</v>
      </c>
      <c r="J250" s="31">
        <f t="shared" si="18"/>
        <v>5.166666666666667</v>
      </c>
      <c r="K250" s="32">
        <v>6</v>
      </c>
      <c r="L250" s="32">
        <v>3.5</v>
      </c>
      <c r="M250" s="33">
        <v>6</v>
      </c>
    </row>
    <row r="251" spans="1:13" x14ac:dyDescent="0.25">
      <c r="A251" s="11" t="str">
        <f t="shared" si="16"/>
        <v>DNK_1984</v>
      </c>
      <c r="B251" t="s">
        <v>11</v>
      </c>
      <c r="C251" s="8" t="s">
        <v>44</v>
      </c>
      <c r="D251" s="4">
        <v>1984</v>
      </c>
      <c r="E251" s="30">
        <f t="shared" si="15"/>
        <v>5.520833333333333</v>
      </c>
      <c r="F251" s="31">
        <f t="shared" si="17"/>
        <v>5.8125</v>
      </c>
      <c r="G251" s="32">
        <v>6</v>
      </c>
      <c r="H251" s="32">
        <v>5.625</v>
      </c>
      <c r="I251" s="30">
        <v>6</v>
      </c>
      <c r="J251" s="31">
        <f t="shared" si="18"/>
        <v>5.166666666666667</v>
      </c>
      <c r="K251" s="32">
        <v>6</v>
      </c>
      <c r="L251" s="32">
        <v>3.5</v>
      </c>
      <c r="M251" s="33">
        <v>6</v>
      </c>
    </row>
    <row r="252" spans="1:13" x14ac:dyDescent="0.25">
      <c r="A252" s="11" t="str">
        <f t="shared" si="16"/>
        <v>DNK_1985</v>
      </c>
      <c r="B252" t="s">
        <v>11</v>
      </c>
      <c r="C252" s="8" t="s">
        <v>44</v>
      </c>
      <c r="D252" s="4">
        <v>1985</v>
      </c>
      <c r="E252" s="30">
        <f t="shared" si="15"/>
        <v>5.520833333333333</v>
      </c>
      <c r="F252" s="31">
        <f t="shared" si="17"/>
        <v>5.8125</v>
      </c>
      <c r="G252" s="32">
        <v>6</v>
      </c>
      <c r="H252" s="32">
        <v>5.625</v>
      </c>
      <c r="I252" s="30">
        <v>6</v>
      </c>
      <c r="J252" s="31">
        <f t="shared" si="18"/>
        <v>5.166666666666667</v>
      </c>
      <c r="K252" s="32">
        <v>6</v>
      </c>
      <c r="L252" s="32">
        <v>3.5</v>
      </c>
      <c r="M252" s="33">
        <v>6</v>
      </c>
    </row>
    <row r="253" spans="1:13" x14ac:dyDescent="0.25">
      <c r="A253" s="11" t="str">
        <f t="shared" si="16"/>
        <v>DNK_1986</v>
      </c>
      <c r="B253" t="s">
        <v>11</v>
      </c>
      <c r="C253" s="8" t="s">
        <v>44</v>
      </c>
      <c r="D253" s="4">
        <v>1986</v>
      </c>
      <c r="E253" s="30">
        <f t="shared" si="15"/>
        <v>5.520833333333333</v>
      </c>
      <c r="F253" s="31">
        <f t="shared" si="17"/>
        <v>5.8125</v>
      </c>
      <c r="G253" s="32">
        <v>6</v>
      </c>
      <c r="H253" s="32">
        <v>5.625</v>
      </c>
      <c r="I253" s="30">
        <v>6</v>
      </c>
      <c r="J253" s="31">
        <f t="shared" si="18"/>
        <v>5.166666666666667</v>
      </c>
      <c r="K253" s="32">
        <v>6</v>
      </c>
      <c r="L253" s="32">
        <v>3.5</v>
      </c>
      <c r="M253" s="33">
        <v>6</v>
      </c>
    </row>
    <row r="254" spans="1:13" x14ac:dyDescent="0.25">
      <c r="A254" s="11" t="str">
        <f t="shared" si="16"/>
        <v>DNK_1987</v>
      </c>
      <c r="B254" t="s">
        <v>11</v>
      </c>
      <c r="C254" s="8" t="s">
        <v>44</v>
      </c>
      <c r="D254" s="4">
        <v>1987</v>
      </c>
      <c r="E254" s="30">
        <f t="shared" si="15"/>
        <v>5.520833333333333</v>
      </c>
      <c r="F254" s="31">
        <f t="shared" si="17"/>
        <v>5.8125</v>
      </c>
      <c r="G254" s="32">
        <v>6</v>
      </c>
      <c r="H254" s="32">
        <v>5.625</v>
      </c>
      <c r="I254" s="30">
        <v>6</v>
      </c>
      <c r="J254" s="31">
        <f t="shared" si="18"/>
        <v>5.166666666666667</v>
      </c>
      <c r="K254" s="32">
        <v>6</v>
      </c>
      <c r="L254" s="32">
        <v>3.5</v>
      </c>
      <c r="M254" s="33">
        <v>6</v>
      </c>
    </row>
    <row r="255" spans="1:13" x14ac:dyDescent="0.25">
      <c r="A255" s="11" t="str">
        <f t="shared" si="16"/>
        <v>DNK_1988</v>
      </c>
      <c r="B255" t="s">
        <v>11</v>
      </c>
      <c r="C255" s="8" t="s">
        <v>44</v>
      </c>
      <c r="D255" s="4">
        <v>1988</v>
      </c>
      <c r="E255" s="30">
        <f t="shared" si="15"/>
        <v>5.520833333333333</v>
      </c>
      <c r="F255" s="31">
        <f t="shared" si="17"/>
        <v>5.8125</v>
      </c>
      <c r="G255" s="32">
        <v>6</v>
      </c>
      <c r="H255" s="32">
        <v>5.625</v>
      </c>
      <c r="I255" s="30">
        <v>6</v>
      </c>
      <c r="J255" s="31">
        <f t="shared" si="18"/>
        <v>5.166666666666667</v>
      </c>
      <c r="K255" s="32">
        <v>6</v>
      </c>
      <c r="L255" s="32">
        <v>3.5</v>
      </c>
      <c r="M255" s="33">
        <v>6</v>
      </c>
    </row>
    <row r="256" spans="1:13" x14ac:dyDescent="0.25">
      <c r="A256" s="11" t="str">
        <f t="shared" si="16"/>
        <v>DNK_1989</v>
      </c>
      <c r="B256" t="s">
        <v>11</v>
      </c>
      <c r="C256" s="8" t="s">
        <v>44</v>
      </c>
      <c r="D256" s="4">
        <v>1989</v>
      </c>
      <c r="E256" s="30">
        <f t="shared" si="15"/>
        <v>4.770833333333333</v>
      </c>
      <c r="F256" s="31">
        <f t="shared" si="17"/>
        <v>5.8125</v>
      </c>
      <c r="G256" s="32">
        <v>6</v>
      </c>
      <c r="H256" s="32">
        <v>5.625</v>
      </c>
      <c r="I256" s="30">
        <v>6</v>
      </c>
      <c r="J256" s="31">
        <f t="shared" si="18"/>
        <v>3.6666666666666665</v>
      </c>
      <c r="K256" s="32">
        <v>6</v>
      </c>
      <c r="L256" s="32">
        <v>3.5</v>
      </c>
      <c r="M256" s="33">
        <v>1.5</v>
      </c>
    </row>
    <row r="257" spans="1:13" x14ac:dyDescent="0.25">
      <c r="A257" s="11" t="str">
        <f t="shared" si="16"/>
        <v>DNK_1990</v>
      </c>
      <c r="B257" t="s">
        <v>11</v>
      </c>
      <c r="C257" s="8" t="s">
        <v>44</v>
      </c>
      <c r="D257" s="4">
        <v>1990</v>
      </c>
      <c r="E257" s="30">
        <f t="shared" si="15"/>
        <v>4.770833333333333</v>
      </c>
      <c r="F257" s="31">
        <f t="shared" si="17"/>
        <v>5.8125</v>
      </c>
      <c r="G257" s="32">
        <v>6</v>
      </c>
      <c r="H257" s="32">
        <v>5.625</v>
      </c>
      <c r="I257" s="30">
        <v>6</v>
      </c>
      <c r="J257" s="31">
        <f t="shared" si="18"/>
        <v>3.6666666666666665</v>
      </c>
      <c r="K257" s="32">
        <v>6</v>
      </c>
      <c r="L257" s="32">
        <v>3.5</v>
      </c>
      <c r="M257" s="33">
        <v>1.5</v>
      </c>
    </row>
    <row r="258" spans="1:13" x14ac:dyDescent="0.25">
      <c r="A258" s="11" t="str">
        <f t="shared" si="16"/>
        <v>DNK_1991</v>
      </c>
      <c r="B258" t="s">
        <v>11</v>
      </c>
      <c r="C258" s="8" t="s">
        <v>44</v>
      </c>
      <c r="D258" s="4">
        <v>1991</v>
      </c>
      <c r="E258" s="30">
        <f t="shared" si="15"/>
        <v>4.729166666666667</v>
      </c>
      <c r="F258" s="31">
        <f t="shared" si="17"/>
        <v>5.8125</v>
      </c>
      <c r="G258" s="32">
        <v>6</v>
      </c>
      <c r="H258" s="32">
        <v>5.625</v>
      </c>
      <c r="I258" s="30">
        <v>5.75</v>
      </c>
      <c r="J258" s="31">
        <f t="shared" si="18"/>
        <v>3.6666666666666665</v>
      </c>
      <c r="K258" s="32">
        <v>6</v>
      </c>
      <c r="L258" s="32">
        <v>3.5</v>
      </c>
      <c r="M258" s="33">
        <v>1.5</v>
      </c>
    </row>
    <row r="259" spans="1:13" x14ac:dyDescent="0.25">
      <c r="A259" s="11" t="str">
        <f t="shared" si="16"/>
        <v>DNK_1992</v>
      </c>
      <c r="B259" t="s">
        <v>11</v>
      </c>
      <c r="C259" s="8" t="s">
        <v>44</v>
      </c>
      <c r="D259" s="4">
        <v>1992</v>
      </c>
      <c r="E259" s="30">
        <f t="shared" si="15"/>
        <v>4.4788889090220136</v>
      </c>
      <c r="F259" s="31">
        <f t="shared" si="17"/>
        <v>5.8125</v>
      </c>
      <c r="G259" s="32">
        <v>6</v>
      </c>
      <c r="H259" s="32">
        <v>5.625</v>
      </c>
      <c r="I259" s="30">
        <v>4.2483334541320801</v>
      </c>
      <c r="J259" s="31">
        <f t="shared" si="18"/>
        <v>3.6666666666666665</v>
      </c>
      <c r="K259" s="32">
        <v>6</v>
      </c>
      <c r="L259" s="32">
        <v>3.5</v>
      </c>
      <c r="M259" s="33">
        <v>1.5</v>
      </c>
    </row>
    <row r="260" spans="1:13" x14ac:dyDescent="0.25">
      <c r="A260" s="11" t="str">
        <f t="shared" si="16"/>
        <v>DNK_1993</v>
      </c>
      <c r="B260" t="s">
        <v>11</v>
      </c>
      <c r="C260" s="8" t="s">
        <v>44</v>
      </c>
      <c r="D260" s="4">
        <v>1993</v>
      </c>
      <c r="E260" s="30">
        <f t="shared" si="15"/>
        <v>4.308611075083415</v>
      </c>
      <c r="F260" s="31">
        <f t="shared" si="17"/>
        <v>5.8125</v>
      </c>
      <c r="G260" s="32">
        <v>6</v>
      </c>
      <c r="H260" s="32">
        <v>5.625</v>
      </c>
      <c r="I260" s="30">
        <v>4.2266664505004883</v>
      </c>
      <c r="J260" s="31">
        <f t="shared" si="18"/>
        <v>3.3333333333333335</v>
      </c>
      <c r="K260" s="32">
        <v>6</v>
      </c>
      <c r="L260" s="32">
        <v>2.5</v>
      </c>
      <c r="M260" s="33">
        <v>1.5</v>
      </c>
    </row>
    <row r="261" spans="1:13" x14ac:dyDescent="0.25">
      <c r="A261" s="11" t="str">
        <f t="shared" si="16"/>
        <v>DNK_1994</v>
      </c>
      <c r="B261" t="s">
        <v>11</v>
      </c>
      <c r="C261" s="8" t="s">
        <v>44</v>
      </c>
      <c r="D261" s="4">
        <v>1994</v>
      </c>
      <c r="E261" s="30">
        <f t="shared" si="15"/>
        <v>4.2216666539510088</v>
      </c>
      <c r="F261" s="31">
        <f t="shared" si="17"/>
        <v>5.5625</v>
      </c>
      <c r="G261" s="32">
        <v>6</v>
      </c>
      <c r="H261" s="32">
        <v>5.125</v>
      </c>
      <c r="I261" s="30">
        <v>4.2049999237060547</v>
      </c>
      <c r="J261" s="31">
        <f t="shared" si="18"/>
        <v>3.3333333333333335</v>
      </c>
      <c r="K261" s="32">
        <v>6</v>
      </c>
      <c r="L261" s="32">
        <v>2.5</v>
      </c>
      <c r="M261" s="33">
        <v>1.5</v>
      </c>
    </row>
    <row r="262" spans="1:13" x14ac:dyDescent="0.25">
      <c r="A262" s="11" t="str">
        <f t="shared" si="16"/>
        <v>DNK_1995</v>
      </c>
      <c r="B262" t="s">
        <v>11</v>
      </c>
      <c r="C262" s="8" t="s">
        <v>44</v>
      </c>
      <c r="D262" s="4">
        <v>1995</v>
      </c>
      <c r="E262" s="30">
        <f t="shared" si="15"/>
        <v>3.968055566151937</v>
      </c>
      <c r="F262" s="31">
        <f t="shared" si="17"/>
        <v>5.5625</v>
      </c>
      <c r="G262" s="32">
        <v>6</v>
      </c>
      <c r="H262" s="32">
        <v>5.125</v>
      </c>
      <c r="I262" s="30">
        <v>3.6833333969116211</v>
      </c>
      <c r="J262" s="31">
        <f t="shared" si="18"/>
        <v>3</v>
      </c>
      <c r="K262" s="32">
        <v>6</v>
      </c>
      <c r="L262" s="32">
        <v>1.5</v>
      </c>
      <c r="M262" s="33">
        <v>1.5</v>
      </c>
    </row>
    <row r="263" spans="1:13" x14ac:dyDescent="0.25">
      <c r="A263" s="11" t="str">
        <f t="shared" si="16"/>
        <v>DNK_1996</v>
      </c>
      <c r="B263" t="s">
        <v>11</v>
      </c>
      <c r="C263" s="8" t="s">
        <v>44</v>
      </c>
      <c r="D263" s="4">
        <v>1996</v>
      </c>
      <c r="E263" s="30">
        <f t="shared" si="15"/>
        <v>3.710277795791626</v>
      </c>
      <c r="F263" s="31">
        <f t="shared" si="17"/>
        <v>4.9375</v>
      </c>
      <c r="G263" s="32">
        <v>4.75</v>
      </c>
      <c r="H263" s="32">
        <v>5.125</v>
      </c>
      <c r="I263" s="30">
        <v>3.3866667747497559</v>
      </c>
      <c r="J263" s="31">
        <f t="shared" si="18"/>
        <v>3</v>
      </c>
      <c r="K263" s="32">
        <v>6</v>
      </c>
      <c r="L263" s="32">
        <v>1.5</v>
      </c>
      <c r="M263" s="33">
        <v>1.5</v>
      </c>
    </row>
    <row r="264" spans="1:13" x14ac:dyDescent="0.25">
      <c r="A264" s="11" t="str">
        <f t="shared" si="16"/>
        <v>DNK_1997</v>
      </c>
      <c r="B264" t="s">
        <v>11</v>
      </c>
      <c r="C264" s="8" t="s">
        <v>44</v>
      </c>
      <c r="D264" s="4">
        <v>1997</v>
      </c>
      <c r="E264" s="30">
        <f t="shared" si="15"/>
        <v>3.5313888788223267</v>
      </c>
      <c r="F264" s="31">
        <f t="shared" si="17"/>
        <v>4.9375</v>
      </c>
      <c r="G264" s="32">
        <v>4.75</v>
      </c>
      <c r="H264" s="32">
        <v>5.125</v>
      </c>
      <c r="I264" s="30">
        <v>3.06333327293396</v>
      </c>
      <c r="J264" s="31">
        <f t="shared" si="18"/>
        <v>2.75</v>
      </c>
      <c r="K264" s="32">
        <v>5.25</v>
      </c>
      <c r="L264" s="32">
        <v>1.5</v>
      </c>
      <c r="M264" s="33">
        <v>1.5</v>
      </c>
    </row>
    <row r="265" spans="1:13" x14ac:dyDescent="0.25">
      <c r="A265" s="11" t="str">
        <f t="shared" si="16"/>
        <v>DNK_1998</v>
      </c>
      <c r="B265" t="s">
        <v>11</v>
      </c>
      <c r="C265" s="8" t="s">
        <v>44</v>
      </c>
      <c r="D265" s="4">
        <v>1998</v>
      </c>
      <c r="E265" s="30">
        <f t="shared" ref="E265:E328" si="19">IF(AND(G265=".",H265=".",I265=".",K265=".",L265=".",M265="."),".",AVERAGE(G265,H265,I265,K265,L265,M265))</f>
        <v>3.2192222277323403</v>
      </c>
      <c r="F265" s="31">
        <f t="shared" si="17"/>
        <v>4.9375</v>
      </c>
      <c r="G265" s="32">
        <v>4.75</v>
      </c>
      <c r="H265" s="32">
        <v>5.125</v>
      </c>
      <c r="I265" s="30">
        <v>1.940333366394043</v>
      </c>
      <c r="J265" s="31">
        <f t="shared" si="18"/>
        <v>2.5</v>
      </c>
      <c r="K265" s="32">
        <v>4.5</v>
      </c>
      <c r="L265" s="32">
        <v>1.5</v>
      </c>
      <c r="M265" s="33">
        <v>1.5</v>
      </c>
    </row>
    <row r="266" spans="1:13" x14ac:dyDescent="0.25">
      <c r="A266" s="11" t="str">
        <f t="shared" si="16"/>
        <v>DNK_1999</v>
      </c>
      <c r="B266" t="s">
        <v>11</v>
      </c>
      <c r="C266" s="8" t="s">
        <v>44</v>
      </c>
      <c r="D266" s="4">
        <v>1999</v>
      </c>
      <c r="E266" s="30">
        <f t="shared" si="19"/>
        <v>2.7540555397669473</v>
      </c>
      <c r="F266" s="31">
        <f t="shared" si="17"/>
        <v>4.2916666269302368</v>
      </c>
      <c r="G266" s="32">
        <v>3.4583332538604736</v>
      </c>
      <c r="H266" s="32">
        <v>5.125</v>
      </c>
      <c r="I266" s="30">
        <v>1.5659999847412109</v>
      </c>
      <c r="J266" s="31">
        <f t="shared" si="18"/>
        <v>2.125</v>
      </c>
      <c r="K266" s="32">
        <v>3.375</v>
      </c>
      <c r="L266" s="32">
        <v>1.5</v>
      </c>
      <c r="M266" s="33">
        <v>1.5</v>
      </c>
    </row>
    <row r="267" spans="1:13" x14ac:dyDescent="0.25">
      <c r="A267" s="11" t="str">
        <f t="shared" si="16"/>
        <v>DNK_2000</v>
      </c>
      <c r="B267" t="s">
        <v>11</v>
      </c>
      <c r="C267" s="8" t="s">
        <v>44</v>
      </c>
      <c r="D267" s="4">
        <v>2000</v>
      </c>
      <c r="E267" s="30">
        <f t="shared" si="19"/>
        <v>2.4616388579209647</v>
      </c>
      <c r="F267" s="31">
        <f t="shared" si="17"/>
        <v>4.122916579246521</v>
      </c>
      <c r="G267" s="32">
        <v>3.4583332538604736</v>
      </c>
      <c r="H267" s="32">
        <v>4.7874999046325684</v>
      </c>
      <c r="I267" s="30">
        <v>0.52399998903274536</v>
      </c>
      <c r="J267" s="31">
        <f t="shared" si="18"/>
        <v>2</v>
      </c>
      <c r="K267" s="32">
        <v>3</v>
      </c>
      <c r="L267" s="32">
        <v>1.5</v>
      </c>
      <c r="M267" s="33">
        <v>1.5</v>
      </c>
    </row>
    <row r="268" spans="1:13" x14ac:dyDescent="0.25">
      <c r="A268" s="11" t="str">
        <f t="shared" si="16"/>
        <v>DNK_2001</v>
      </c>
      <c r="B268" t="s">
        <v>11</v>
      </c>
      <c r="C268" s="8" t="s">
        <v>44</v>
      </c>
      <c r="D268" s="4">
        <v>2001</v>
      </c>
      <c r="E268" s="30">
        <f t="shared" si="19"/>
        <v>2.0548610736926398</v>
      </c>
      <c r="F268" s="31">
        <f t="shared" si="17"/>
        <v>3.622916579246521</v>
      </c>
      <c r="G268" s="32">
        <v>3.4583332538604736</v>
      </c>
      <c r="H268" s="32">
        <v>3.7874999046325684</v>
      </c>
      <c r="I268" s="30">
        <v>0.52933329343795776</v>
      </c>
      <c r="J268" s="31">
        <f t="shared" si="18"/>
        <v>1.5179999967416127</v>
      </c>
      <c r="K268" s="32">
        <v>2.625</v>
      </c>
      <c r="L268" s="32">
        <v>0.42899999022483826</v>
      </c>
      <c r="M268" s="33">
        <v>1.5</v>
      </c>
    </row>
    <row r="269" spans="1:13" x14ac:dyDescent="0.25">
      <c r="A269" s="11" t="str">
        <f t="shared" si="16"/>
        <v>DNK_2002</v>
      </c>
      <c r="B269" t="s">
        <v>11</v>
      </c>
      <c r="C269" s="8" t="s">
        <v>44</v>
      </c>
      <c r="D269" s="4">
        <v>2002</v>
      </c>
      <c r="E269" s="30">
        <f t="shared" si="19"/>
        <v>2.021041676402092</v>
      </c>
      <c r="F269" s="31">
        <f t="shared" si="17"/>
        <v>3.5218750238418579</v>
      </c>
      <c r="G269" s="32">
        <v>3.28125</v>
      </c>
      <c r="H269" s="32">
        <v>3.7625000476837158</v>
      </c>
      <c r="I269" s="30">
        <v>0.5285000205039978</v>
      </c>
      <c r="J269" s="31">
        <f t="shared" si="18"/>
        <v>1.5179999967416127</v>
      </c>
      <c r="K269" s="32">
        <v>2.625</v>
      </c>
      <c r="L269" s="32">
        <v>0.42899999022483826</v>
      </c>
      <c r="M269" s="33">
        <v>1.5</v>
      </c>
    </row>
    <row r="270" spans="1:13" x14ac:dyDescent="0.25">
      <c r="A270" s="11" t="str">
        <f t="shared" si="16"/>
        <v>DNK_2003</v>
      </c>
      <c r="B270" t="s">
        <v>11</v>
      </c>
      <c r="C270" s="8" t="s">
        <v>44</v>
      </c>
      <c r="D270" s="4">
        <v>2003</v>
      </c>
      <c r="E270" s="30">
        <f t="shared" si="19"/>
        <v>1.8595416694879532</v>
      </c>
      <c r="F270" s="31">
        <f t="shared" si="17"/>
        <v>3.0531250238418579</v>
      </c>
      <c r="G270" s="32">
        <v>2.90625</v>
      </c>
      <c r="H270" s="32">
        <v>3.2000000476837158</v>
      </c>
      <c r="I270" s="30">
        <v>0.49699997901916504</v>
      </c>
      <c r="J270" s="31">
        <f t="shared" si="18"/>
        <v>1.5179999967416127</v>
      </c>
      <c r="K270" s="32">
        <v>2.625</v>
      </c>
      <c r="L270" s="32">
        <v>0.42899999022483826</v>
      </c>
      <c r="M270" s="33">
        <v>1.5</v>
      </c>
    </row>
    <row r="271" spans="1:13" x14ac:dyDescent="0.25">
      <c r="A271" s="11" t="str">
        <f t="shared" si="16"/>
        <v>DNK_2004</v>
      </c>
      <c r="B271" t="s">
        <v>11</v>
      </c>
      <c r="C271" s="8" t="s">
        <v>44</v>
      </c>
      <c r="D271" s="4">
        <v>2004</v>
      </c>
      <c r="E271" s="30">
        <f t="shared" si="19"/>
        <v>1.8069305568933487</v>
      </c>
      <c r="F271" s="31">
        <f t="shared" si="17"/>
        <v>2.890625</v>
      </c>
      <c r="G271" s="32">
        <v>2.90625</v>
      </c>
      <c r="H271" s="32">
        <v>2.875</v>
      </c>
      <c r="I271" s="30">
        <v>0.50633335113525391</v>
      </c>
      <c r="J271" s="31">
        <f t="shared" si="18"/>
        <v>1.5179999967416127</v>
      </c>
      <c r="K271" s="32">
        <v>2.625</v>
      </c>
      <c r="L271" s="32">
        <v>0.42899999022483826</v>
      </c>
      <c r="M271" s="33">
        <v>1.5</v>
      </c>
    </row>
    <row r="272" spans="1:13" x14ac:dyDescent="0.25">
      <c r="A272" s="11" t="str">
        <f t="shared" si="16"/>
        <v>DNK_2005</v>
      </c>
      <c r="B272" t="s">
        <v>11</v>
      </c>
      <c r="C272" s="8" t="s">
        <v>44</v>
      </c>
      <c r="D272" s="4">
        <v>2005</v>
      </c>
      <c r="E272" s="30">
        <f t="shared" si="19"/>
        <v>1.8084861089785893</v>
      </c>
      <c r="F272" s="31">
        <f t="shared" si="17"/>
        <v>2.890625</v>
      </c>
      <c r="G272" s="32">
        <v>2.90625</v>
      </c>
      <c r="H272" s="32">
        <v>2.875</v>
      </c>
      <c r="I272" s="30">
        <v>0.515666663646698</v>
      </c>
      <c r="J272" s="31">
        <f t="shared" si="18"/>
        <v>1.5179999967416127</v>
      </c>
      <c r="K272" s="32">
        <v>2.625</v>
      </c>
      <c r="L272" s="32">
        <v>0.42899999022483826</v>
      </c>
      <c r="M272" s="33">
        <v>1.5</v>
      </c>
    </row>
    <row r="273" spans="1:13" x14ac:dyDescent="0.25">
      <c r="A273" s="11" t="str">
        <f t="shared" si="16"/>
        <v>DNK_2006</v>
      </c>
      <c r="B273" t="s">
        <v>11</v>
      </c>
      <c r="C273" s="8" t="s">
        <v>44</v>
      </c>
      <c r="D273" s="4">
        <v>2006</v>
      </c>
      <c r="E273" s="30">
        <f t="shared" si="19"/>
        <v>1.6990972210963566</v>
      </c>
      <c r="F273" s="31">
        <f t="shared" si="17"/>
        <v>2.5631250143051147</v>
      </c>
      <c r="G273" s="32">
        <v>2.6024999618530273</v>
      </c>
      <c r="H273" s="32">
        <v>2.5237500667572021</v>
      </c>
      <c r="I273" s="30">
        <v>0.51433330774307251</v>
      </c>
      <c r="J273" s="31">
        <f t="shared" si="18"/>
        <v>1.5179999967416127</v>
      </c>
      <c r="K273" s="32">
        <v>2.625</v>
      </c>
      <c r="L273" s="32">
        <v>0.42899999022483826</v>
      </c>
      <c r="M273" s="33">
        <v>1.5</v>
      </c>
    </row>
    <row r="274" spans="1:13" x14ac:dyDescent="0.25">
      <c r="A274" s="11" t="str">
        <f t="shared" si="16"/>
        <v>DNK_2007</v>
      </c>
      <c r="B274" t="s">
        <v>11</v>
      </c>
      <c r="C274" s="8" t="s">
        <v>44</v>
      </c>
      <c r="D274" s="4">
        <v>2007</v>
      </c>
      <c r="E274" s="30">
        <f t="shared" si="19"/>
        <v>1.6676250050465267</v>
      </c>
      <c r="F274" s="31">
        <f t="shared" si="17"/>
        <v>2.4693750143051147</v>
      </c>
      <c r="G274" s="32">
        <v>2.4149999618530273</v>
      </c>
      <c r="H274" s="32">
        <v>2.5237500667572021</v>
      </c>
      <c r="I274" s="30">
        <v>0.5130000114440918</v>
      </c>
      <c r="J274" s="31">
        <f t="shared" si="18"/>
        <v>1.5179999967416127</v>
      </c>
      <c r="K274" s="32">
        <v>2.625</v>
      </c>
      <c r="L274" s="32">
        <v>0.42899999022483826</v>
      </c>
      <c r="M274" s="33">
        <v>1.5</v>
      </c>
    </row>
    <row r="275" spans="1:13" x14ac:dyDescent="0.25">
      <c r="A275" s="11" t="str">
        <f t="shared" si="16"/>
        <v>DNK_2008</v>
      </c>
      <c r="B275" t="s">
        <v>11</v>
      </c>
      <c r="C275" s="8" t="s">
        <v>44</v>
      </c>
      <c r="D275" s="4">
        <v>2008</v>
      </c>
      <c r="E275" s="30">
        <f t="shared" si="19"/>
        <v>1.6701527684926987</v>
      </c>
      <c r="F275" s="31">
        <f t="shared" si="17"/>
        <v>2.4781249761581421</v>
      </c>
      <c r="G275" s="32">
        <v>2.4281249046325684</v>
      </c>
      <c r="H275" s="32">
        <v>2.5281250476837158</v>
      </c>
      <c r="I275" s="30">
        <v>0.51066666841506958</v>
      </c>
      <c r="J275" s="31">
        <f t="shared" si="18"/>
        <v>1.5179999967416127</v>
      </c>
      <c r="K275" s="32">
        <v>2.625</v>
      </c>
      <c r="L275" s="32">
        <v>0.42899999022483826</v>
      </c>
      <c r="M275" s="33">
        <v>1.5</v>
      </c>
    </row>
    <row r="276" spans="1:13" x14ac:dyDescent="0.25">
      <c r="A276" s="11" t="str">
        <f t="shared" si="16"/>
        <v>DNK_2009</v>
      </c>
      <c r="B276" t="s">
        <v>11</v>
      </c>
      <c r="C276" s="8" t="s">
        <v>44</v>
      </c>
      <c r="D276" s="4">
        <v>2009</v>
      </c>
      <c r="E276" s="30">
        <f t="shared" si="19"/>
        <v>1.6726805319388707</v>
      </c>
      <c r="F276" s="31">
        <f t="shared" si="17"/>
        <v>2.4868749380111694</v>
      </c>
      <c r="G276" s="32">
        <v>2.4412498474121094</v>
      </c>
      <c r="H276" s="32">
        <v>2.5325000286102295</v>
      </c>
      <c r="I276" s="30">
        <v>0.50833332538604736</v>
      </c>
      <c r="J276" s="31">
        <f t="shared" si="18"/>
        <v>1.5179999967416127</v>
      </c>
      <c r="K276" s="32">
        <v>2.625</v>
      </c>
      <c r="L276" s="32">
        <v>0.42899999022483826</v>
      </c>
      <c r="M276" s="33">
        <v>1.5</v>
      </c>
    </row>
    <row r="277" spans="1:13" x14ac:dyDescent="0.25">
      <c r="A277" s="11" t="str">
        <f t="shared" si="16"/>
        <v>DNK_2010</v>
      </c>
      <c r="B277" t="s">
        <v>11</v>
      </c>
      <c r="C277" s="8" t="s">
        <v>44</v>
      </c>
      <c r="D277" s="4">
        <v>2010</v>
      </c>
      <c r="E277" s="30">
        <f t="shared" si="19"/>
        <v>1.6112916668256123</v>
      </c>
      <c r="F277" s="31">
        <f t="shared" si="17"/>
        <v>2.4956250190734863</v>
      </c>
      <c r="G277" s="32">
        <v>2.4543750286102295</v>
      </c>
      <c r="H277" s="32">
        <v>2.5368750095367432</v>
      </c>
      <c r="I277" s="30">
        <v>0.4974999725818634</v>
      </c>
      <c r="J277" s="31">
        <f t="shared" si="18"/>
        <v>1.3929999967416127</v>
      </c>
      <c r="K277" s="32">
        <v>2.25</v>
      </c>
      <c r="L277" s="32">
        <v>0.42899999022483826</v>
      </c>
      <c r="M277" s="33">
        <v>1.5</v>
      </c>
    </row>
    <row r="278" spans="1:13" x14ac:dyDescent="0.25">
      <c r="A278" s="11" t="str">
        <f t="shared" si="16"/>
        <v>DNK_2011</v>
      </c>
      <c r="B278" t="s">
        <v>11</v>
      </c>
      <c r="C278" s="8" t="s">
        <v>44</v>
      </c>
      <c r="D278" s="4">
        <v>2011</v>
      </c>
      <c r="E278" s="30">
        <f t="shared" si="19"/>
        <v>1.6124027719100316</v>
      </c>
      <c r="F278" s="31">
        <f t="shared" si="17"/>
        <v>2.5043749809265137</v>
      </c>
      <c r="G278" s="32">
        <v>2.4674999713897705</v>
      </c>
      <c r="H278" s="32">
        <v>2.5412499904632568</v>
      </c>
      <c r="I278" s="30">
        <v>0.48666667938232422</v>
      </c>
      <c r="J278" s="31">
        <f t="shared" si="18"/>
        <v>1.3929999967416127</v>
      </c>
      <c r="K278" s="32">
        <v>2.25</v>
      </c>
      <c r="L278" s="32">
        <v>0.42899999022483826</v>
      </c>
      <c r="M278" s="33">
        <v>1.5</v>
      </c>
    </row>
    <row r="279" spans="1:13" x14ac:dyDescent="0.25">
      <c r="A279" s="11" t="str">
        <f t="shared" si="16"/>
        <v>DNK_2012</v>
      </c>
      <c r="B279" t="s">
        <v>11</v>
      </c>
      <c r="C279" s="8" t="s">
        <v>44</v>
      </c>
      <c r="D279" s="4">
        <v>2012</v>
      </c>
      <c r="E279" s="30">
        <f t="shared" si="19"/>
        <v>1.6260139147440593</v>
      </c>
      <c r="F279" s="31">
        <f t="shared" si="17"/>
        <v>2.5506250858306885</v>
      </c>
      <c r="G279" s="32">
        <v>2.4806251525878906</v>
      </c>
      <c r="H279" s="32">
        <v>2.6206250190734863</v>
      </c>
      <c r="I279" s="30">
        <v>0.47583332657814026</v>
      </c>
      <c r="J279" s="31">
        <f t="shared" si="18"/>
        <v>1.3929999967416127</v>
      </c>
      <c r="K279" s="32">
        <v>2.25</v>
      </c>
      <c r="L279" s="32">
        <v>0.42899999022483826</v>
      </c>
      <c r="M279" s="33">
        <v>1.5</v>
      </c>
    </row>
    <row r="280" spans="1:13" x14ac:dyDescent="0.25">
      <c r="A280" s="11" t="str">
        <f t="shared" si="16"/>
        <v>DNK_2013</v>
      </c>
      <c r="B280" t="s">
        <v>11</v>
      </c>
      <c r="C280" s="8" t="s">
        <v>44</v>
      </c>
      <c r="D280" s="4">
        <v>2013</v>
      </c>
      <c r="E280" s="30">
        <f t="shared" si="19"/>
        <v>1.6271250148614247</v>
      </c>
      <c r="F280" s="31">
        <f t="shared" si="17"/>
        <v>2.5593750476837158</v>
      </c>
      <c r="G280" s="32">
        <v>2.4937500953674316</v>
      </c>
      <c r="H280" s="32">
        <v>2.625</v>
      </c>
      <c r="I280" s="30">
        <v>0.46500000357627869</v>
      </c>
      <c r="J280" s="31">
        <f t="shared" si="18"/>
        <v>1.3929999967416127</v>
      </c>
      <c r="K280" s="32">
        <v>2.25</v>
      </c>
      <c r="L280" s="32">
        <v>0.42899999022483826</v>
      </c>
      <c r="M280" s="33">
        <v>1.5</v>
      </c>
    </row>
    <row r="281" spans="1:13" x14ac:dyDescent="0.25">
      <c r="A281" s="11" t="str">
        <f t="shared" si="16"/>
        <v>EST_1975</v>
      </c>
      <c r="B281" s="14" t="s">
        <v>12</v>
      </c>
      <c r="C281" s="7" t="s">
        <v>45</v>
      </c>
      <c r="D281" s="6">
        <v>1975</v>
      </c>
      <c r="E281" s="34">
        <f t="shared" si="19"/>
        <v>6</v>
      </c>
      <c r="F281" s="35">
        <f t="shared" si="17"/>
        <v>6</v>
      </c>
      <c r="G281" s="36">
        <v>6</v>
      </c>
      <c r="H281" s="36">
        <v>6</v>
      </c>
      <c r="I281" s="34">
        <v>6</v>
      </c>
      <c r="J281" s="35">
        <f t="shared" si="18"/>
        <v>6</v>
      </c>
      <c r="K281" s="36">
        <v>6</v>
      </c>
      <c r="L281" s="36">
        <v>6</v>
      </c>
      <c r="M281" s="37" t="s">
        <v>114</v>
      </c>
    </row>
    <row r="282" spans="1:13" x14ac:dyDescent="0.25">
      <c r="A282" s="11" t="str">
        <f t="shared" si="16"/>
        <v>EST_1976</v>
      </c>
      <c r="B282" t="s">
        <v>12</v>
      </c>
      <c r="C282" s="7" t="s">
        <v>45</v>
      </c>
      <c r="D282" s="6">
        <v>1976</v>
      </c>
      <c r="E282" s="34">
        <f t="shared" si="19"/>
        <v>6</v>
      </c>
      <c r="F282" s="35">
        <f t="shared" si="17"/>
        <v>6</v>
      </c>
      <c r="G282" s="36">
        <v>6</v>
      </c>
      <c r="H282" s="36">
        <v>6</v>
      </c>
      <c r="I282" s="34">
        <v>6</v>
      </c>
      <c r="J282" s="35">
        <f t="shared" si="18"/>
        <v>6</v>
      </c>
      <c r="K282" s="36">
        <v>6</v>
      </c>
      <c r="L282" s="36">
        <v>6</v>
      </c>
      <c r="M282" s="37" t="s">
        <v>114</v>
      </c>
    </row>
    <row r="283" spans="1:13" x14ac:dyDescent="0.25">
      <c r="A283" s="11" t="str">
        <f t="shared" si="16"/>
        <v>EST_1977</v>
      </c>
      <c r="B283" t="s">
        <v>12</v>
      </c>
      <c r="C283" s="7" t="s">
        <v>45</v>
      </c>
      <c r="D283" s="6">
        <v>1977</v>
      </c>
      <c r="E283" s="34">
        <f t="shared" si="19"/>
        <v>6</v>
      </c>
      <c r="F283" s="35">
        <f t="shared" si="17"/>
        <v>6</v>
      </c>
      <c r="G283" s="36">
        <v>6</v>
      </c>
      <c r="H283" s="36">
        <v>6</v>
      </c>
      <c r="I283" s="34">
        <v>6</v>
      </c>
      <c r="J283" s="35">
        <f t="shared" si="18"/>
        <v>6</v>
      </c>
      <c r="K283" s="36">
        <v>6</v>
      </c>
      <c r="L283" s="36">
        <v>6</v>
      </c>
      <c r="M283" s="37" t="s">
        <v>114</v>
      </c>
    </row>
    <row r="284" spans="1:13" x14ac:dyDescent="0.25">
      <c r="A284" s="11" t="str">
        <f t="shared" si="16"/>
        <v>EST_1978</v>
      </c>
      <c r="B284" t="s">
        <v>12</v>
      </c>
      <c r="C284" s="7" t="s">
        <v>45</v>
      </c>
      <c r="D284" s="6">
        <v>1978</v>
      </c>
      <c r="E284" s="34">
        <f t="shared" si="19"/>
        <v>6</v>
      </c>
      <c r="F284" s="35">
        <f t="shared" si="17"/>
        <v>6</v>
      </c>
      <c r="G284" s="36">
        <v>6</v>
      </c>
      <c r="H284" s="36">
        <v>6</v>
      </c>
      <c r="I284" s="34">
        <v>6</v>
      </c>
      <c r="J284" s="35">
        <f t="shared" si="18"/>
        <v>6</v>
      </c>
      <c r="K284" s="36">
        <v>6</v>
      </c>
      <c r="L284" s="36">
        <v>6</v>
      </c>
      <c r="M284" s="37" t="s">
        <v>114</v>
      </c>
    </row>
    <row r="285" spans="1:13" x14ac:dyDescent="0.25">
      <c r="A285" s="11" t="str">
        <f t="shared" si="16"/>
        <v>EST_1979</v>
      </c>
      <c r="B285" t="s">
        <v>12</v>
      </c>
      <c r="C285" s="7" t="s">
        <v>45</v>
      </c>
      <c r="D285" s="6">
        <v>1979</v>
      </c>
      <c r="E285" s="34">
        <f t="shared" si="19"/>
        <v>6</v>
      </c>
      <c r="F285" s="35">
        <f t="shared" si="17"/>
        <v>6</v>
      </c>
      <c r="G285" s="36">
        <v>6</v>
      </c>
      <c r="H285" s="36">
        <v>6</v>
      </c>
      <c r="I285" s="34">
        <v>6</v>
      </c>
      <c r="J285" s="35">
        <f t="shared" si="18"/>
        <v>6</v>
      </c>
      <c r="K285" s="36">
        <v>6</v>
      </c>
      <c r="L285" s="36">
        <v>6</v>
      </c>
      <c r="M285" s="37" t="s">
        <v>114</v>
      </c>
    </row>
    <row r="286" spans="1:13" x14ac:dyDescent="0.25">
      <c r="A286" s="11" t="str">
        <f t="shared" si="16"/>
        <v>EST_1980</v>
      </c>
      <c r="B286" t="s">
        <v>12</v>
      </c>
      <c r="C286" s="7" t="s">
        <v>45</v>
      </c>
      <c r="D286" s="6">
        <v>1980</v>
      </c>
      <c r="E286" s="34">
        <f t="shared" si="19"/>
        <v>6</v>
      </c>
      <c r="F286" s="35">
        <f t="shared" si="17"/>
        <v>6</v>
      </c>
      <c r="G286" s="36">
        <v>6</v>
      </c>
      <c r="H286" s="36">
        <v>6</v>
      </c>
      <c r="I286" s="34">
        <v>6</v>
      </c>
      <c r="J286" s="35">
        <f t="shared" si="18"/>
        <v>6</v>
      </c>
      <c r="K286" s="36">
        <v>6</v>
      </c>
      <c r="L286" s="36">
        <v>6</v>
      </c>
      <c r="M286" s="37" t="s">
        <v>114</v>
      </c>
    </row>
    <row r="287" spans="1:13" x14ac:dyDescent="0.25">
      <c r="A287" s="11" t="str">
        <f t="shared" si="16"/>
        <v>EST_1981</v>
      </c>
      <c r="B287" t="s">
        <v>12</v>
      </c>
      <c r="C287" s="7" t="s">
        <v>45</v>
      </c>
      <c r="D287" s="6">
        <v>1981</v>
      </c>
      <c r="E287" s="34">
        <f t="shared" si="19"/>
        <v>6</v>
      </c>
      <c r="F287" s="35">
        <f t="shared" si="17"/>
        <v>6</v>
      </c>
      <c r="G287" s="36">
        <v>6</v>
      </c>
      <c r="H287" s="36">
        <v>6</v>
      </c>
      <c r="I287" s="34">
        <v>6</v>
      </c>
      <c r="J287" s="35">
        <f t="shared" si="18"/>
        <v>6</v>
      </c>
      <c r="K287" s="36">
        <v>6</v>
      </c>
      <c r="L287" s="36">
        <v>6</v>
      </c>
      <c r="M287" s="37" t="s">
        <v>114</v>
      </c>
    </row>
    <row r="288" spans="1:13" x14ac:dyDescent="0.25">
      <c r="A288" s="11" t="str">
        <f t="shared" si="16"/>
        <v>EST_1982</v>
      </c>
      <c r="B288" t="s">
        <v>12</v>
      </c>
      <c r="C288" s="7" t="s">
        <v>45</v>
      </c>
      <c r="D288" s="6">
        <v>1982</v>
      </c>
      <c r="E288" s="34">
        <f t="shared" si="19"/>
        <v>6</v>
      </c>
      <c r="F288" s="35">
        <f t="shared" si="17"/>
        <v>6</v>
      </c>
      <c r="G288" s="36">
        <v>6</v>
      </c>
      <c r="H288" s="36">
        <v>6</v>
      </c>
      <c r="I288" s="34">
        <v>6</v>
      </c>
      <c r="J288" s="35">
        <f t="shared" si="18"/>
        <v>6</v>
      </c>
      <c r="K288" s="36">
        <v>6</v>
      </c>
      <c r="L288" s="36">
        <v>6</v>
      </c>
      <c r="M288" s="37" t="s">
        <v>114</v>
      </c>
    </row>
    <row r="289" spans="1:13" x14ac:dyDescent="0.25">
      <c r="A289" s="11" t="str">
        <f t="shared" si="16"/>
        <v>EST_1983</v>
      </c>
      <c r="B289" t="s">
        <v>12</v>
      </c>
      <c r="C289" s="7" t="s">
        <v>45</v>
      </c>
      <c r="D289" s="6">
        <v>1983</v>
      </c>
      <c r="E289" s="34">
        <f t="shared" si="19"/>
        <v>6</v>
      </c>
      <c r="F289" s="35">
        <f t="shared" si="17"/>
        <v>6</v>
      </c>
      <c r="G289" s="36">
        <v>6</v>
      </c>
      <c r="H289" s="36">
        <v>6</v>
      </c>
      <c r="I289" s="34">
        <v>6</v>
      </c>
      <c r="J289" s="35">
        <f t="shared" si="18"/>
        <v>6</v>
      </c>
      <c r="K289" s="36">
        <v>6</v>
      </c>
      <c r="L289" s="36">
        <v>6</v>
      </c>
      <c r="M289" s="37" t="s">
        <v>114</v>
      </c>
    </row>
    <row r="290" spans="1:13" x14ac:dyDescent="0.25">
      <c r="A290" s="11" t="str">
        <f t="shared" si="16"/>
        <v>EST_1984</v>
      </c>
      <c r="B290" t="s">
        <v>12</v>
      </c>
      <c r="C290" s="7" t="s">
        <v>45</v>
      </c>
      <c r="D290" s="6">
        <v>1984</v>
      </c>
      <c r="E290" s="34">
        <f t="shared" si="19"/>
        <v>6</v>
      </c>
      <c r="F290" s="35">
        <f t="shared" si="17"/>
        <v>6</v>
      </c>
      <c r="G290" s="36">
        <v>6</v>
      </c>
      <c r="H290" s="36">
        <v>6</v>
      </c>
      <c r="I290" s="34">
        <v>6</v>
      </c>
      <c r="J290" s="35">
        <f t="shared" si="18"/>
        <v>6</v>
      </c>
      <c r="K290" s="36">
        <v>6</v>
      </c>
      <c r="L290" s="36">
        <v>6</v>
      </c>
      <c r="M290" s="37" t="s">
        <v>114</v>
      </c>
    </row>
    <row r="291" spans="1:13" x14ac:dyDescent="0.25">
      <c r="A291" s="11" t="str">
        <f t="shared" si="16"/>
        <v>EST_1985</v>
      </c>
      <c r="B291" t="s">
        <v>12</v>
      </c>
      <c r="C291" s="7" t="s">
        <v>45</v>
      </c>
      <c r="D291" s="6">
        <v>1985</v>
      </c>
      <c r="E291" s="34">
        <f t="shared" si="19"/>
        <v>6</v>
      </c>
      <c r="F291" s="35">
        <f t="shared" si="17"/>
        <v>6</v>
      </c>
      <c r="G291" s="36">
        <v>6</v>
      </c>
      <c r="H291" s="36">
        <v>6</v>
      </c>
      <c r="I291" s="34">
        <v>6</v>
      </c>
      <c r="J291" s="35">
        <f t="shared" si="18"/>
        <v>6</v>
      </c>
      <c r="K291" s="36">
        <v>6</v>
      </c>
      <c r="L291" s="36">
        <v>6</v>
      </c>
      <c r="M291" s="37" t="s">
        <v>114</v>
      </c>
    </row>
    <row r="292" spans="1:13" x14ac:dyDescent="0.25">
      <c r="A292" s="11" t="str">
        <f t="shared" si="16"/>
        <v>EST_1986</v>
      </c>
      <c r="B292" t="s">
        <v>12</v>
      </c>
      <c r="C292" s="7" t="s">
        <v>45</v>
      </c>
      <c r="D292" s="6">
        <v>1986</v>
      </c>
      <c r="E292" s="34">
        <f t="shared" si="19"/>
        <v>6</v>
      </c>
      <c r="F292" s="35">
        <f t="shared" si="17"/>
        <v>6</v>
      </c>
      <c r="G292" s="36">
        <v>6</v>
      </c>
      <c r="H292" s="36">
        <v>6</v>
      </c>
      <c r="I292" s="34">
        <v>6</v>
      </c>
      <c r="J292" s="35">
        <f t="shared" si="18"/>
        <v>6</v>
      </c>
      <c r="K292" s="36">
        <v>6</v>
      </c>
      <c r="L292" s="36">
        <v>6</v>
      </c>
      <c r="M292" s="37" t="s">
        <v>114</v>
      </c>
    </row>
    <row r="293" spans="1:13" x14ac:dyDescent="0.25">
      <c r="A293" s="11" t="str">
        <f t="shared" si="16"/>
        <v>EST_1987</v>
      </c>
      <c r="B293" t="s">
        <v>12</v>
      </c>
      <c r="C293" s="7" t="s">
        <v>45</v>
      </c>
      <c r="D293" s="6">
        <v>1987</v>
      </c>
      <c r="E293" s="34">
        <f t="shared" si="19"/>
        <v>6</v>
      </c>
      <c r="F293" s="35">
        <f t="shared" si="17"/>
        <v>6</v>
      </c>
      <c r="G293" s="36">
        <v>6</v>
      </c>
      <c r="H293" s="36">
        <v>6</v>
      </c>
      <c r="I293" s="34">
        <v>6</v>
      </c>
      <c r="J293" s="35">
        <f t="shared" si="18"/>
        <v>6</v>
      </c>
      <c r="K293" s="36">
        <v>6</v>
      </c>
      <c r="L293" s="36">
        <v>6</v>
      </c>
      <c r="M293" s="37" t="s">
        <v>114</v>
      </c>
    </row>
    <row r="294" spans="1:13" x14ac:dyDescent="0.25">
      <c r="A294" s="11" t="str">
        <f t="shared" ref="A294:A352" si="20">B294&amp;"_"&amp;D294</f>
        <v>EST_1988</v>
      </c>
      <c r="B294" t="s">
        <v>12</v>
      </c>
      <c r="C294" s="7" t="s">
        <v>45</v>
      </c>
      <c r="D294" s="6">
        <v>1988</v>
      </c>
      <c r="E294" s="34">
        <f t="shared" si="19"/>
        <v>6</v>
      </c>
      <c r="F294" s="35">
        <f t="shared" ref="F294:F352" si="21">AVERAGE(G294:H294)</f>
        <v>6</v>
      </c>
      <c r="G294" s="36">
        <v>6</v>
      </c>
      <c r="H294" s="36">
        <v>6</v>
      </c>
      <c r="I294" s="34">
        <v>6</v>
      </c>
      <c r="J294" s="35">
        <f t="shared" ref="J294:J352" si="22">AVERAGE(K294:M294)</f>
        <v>6</v>
      </c>
      <c r="K294" s="36">
        <v>6</v>
      </c>
      <c r="L294" s="36">
        <v>6</v>
      </c>
      <c r="M294" s="37" t="s">
        <v>114</v>
      </c>
    </row>
    <row r="295" spans="1:13" x14ac:dyDescent="0.25">
      <c r="A295" s="11" t="str">
        <f t="shared" si="20"/>
        <v>EST_1989</v>
      </c>
      <c r="B295" t="s">
        <v>12</v>
      </c>
      <c r="C295" s="7" t="s">
        <v>45</v>
      </c>
      <c r="D295" s="6">
        <v>1989</v>
      </c>
      <c r="E295" s="34">
        <f t="shared" si="19"/>
        <v>6</v>
      </c>
      <c r="F295" s="35">
        <f t="shared" si="21"/>
        <v>6</v>
      </c>
      <c r="G295" s="36">
        <v>6</v>
      </c>
      <c r="H295" s="36">
        <v>6</v>
      </c>
      <c r="I295" s="34">
        <v>6</v>
      </c>
      <c r="J295" s="35">
        <f t="shared" si="22"/>
        <v>6</v>
      </c>
      <c r="K295" s="36">
        <v>6</v>
      </c>
      <c r="L295" s="36">
        <v>6</v>
      </c>
      <c r="M295" s="37" t="s">
        <v>114</v>
      </c>
    </row>
    <row r="296" spans="1:13" x14ac:dyDescent="0.25">
      <c r="A296" s="11" t="str">
        <f t="shared" si="20"/>
        <v>EST_1990</v>
      </c>
      <c r="B296" t="s">
        <v>12</v>
      </c>
      <c r="C296" s="7" t="s">
        <v>45</v>
      </c>
      <c r="D296" s="6">
        <v>1990</v>
      </c>
      <c r="E296" s="34">
        <f t="shared" si="19"/>
        <v>6</v>
      </c>
      <c r="F296" s="35">
        <f t="shared" si="21"/>
        <v>6</v>
      </c>
      <c r="G296" s="36">
        <v>6</v>
      </c>
      <c r="H296" s="36">
        <v>6</v>
      </c>
      <c r="I296" s="34">
        <v>6</v>
      </c>
      <c r="J296" s="35">
        <f t="shared" si="22"/>
        <v>6</v>
      </c>
      <c r="K296" s="36">
        <v>6</v>
      </c>
      <c r="L296" s="36">
        <v>6</v>
      </c>
      <c r="M296" s="37" t="s">
        <v>114</v>
      </c>
    </row>
    <row r="297" spans="1:13" x14ac:dyDescent="0.25">
      <c r="A297" s="11" t="str">
        <f t="shared" si="20"/>
        <v>EST_1991</v>
      </c>
      <c r="B297" t="s">
        <v>12</v>
      </c>
      <c r="C297" s="7" t="s">
        <v>45</v>
      </c>
      <c r="D297" s="6">
        <v>1991</v>
      </c>
      <c r="E297" s="34">
        <f t="shared" si="19"/>
        <v>5.8</v>
      </c>
      <c r="F297" s="35">
        <f t="shared" si="21"/>
        <v>6</v>
      </c>
      <c r="G297" s="36">
        <v>6</v>
      </c>
      <c r="H297" s="36">
        <v>6</v>
      </c>
      <c r="I297" s="34">
        <v>6</v>
      </c>
      <c r="J297" s="35">
        <f t="shared" si="22"/>
        <v>5.5</v>
      </c>
      <c r="K297" s="36">
        <v>6</v>
      </c>
      <c r="L297" s="36">
        <v>5</v>
      </c>
      <c r="M297" s="37" t="s">
        <v>114</v>
      </c>
    </row>
    <row r="298" spans="1:13" x14ac:dyDescent="0.25">
      <c r="A298" s="11" t="str">
        <f t="shared" si="20"/>
        <v>EST_1992</v>
      </c>
      <c r="B298" t="s">
        <v>12</v>
      </c>
      <c r="C298" s="7" t="s">
        <v>45</v>
      </c>
      <c r="D298" s="6">
        <v>1992</v>
      </c>
      <c r="E298" s="34">
        <f t="shared" si="19"/>
        <v>5.7100000381469727</v>
      </c>
      <c r="F298" s="35">
        <f t="shared" si="21"/>
        <v>5.7750000953674316</v>
      </c>
      <c r="G298" s="36">
        <v>6</v>
      </c>
      <c r="H298" s="36">
        <v>5.5500001907348633</v>
      </c>
      <c r="I298" s="34">
        <v>6</v>
      </c>
      <c r="J298" s="35">
        <f t="shared" si="22"/>
        <v>5.5</v>
      </c>
      <c r="K298" s="36">
        <v>6</v>
      </c>
      <c r="L298" s="36">
        <v>5</v>
      </c>
      <c r="M298" s="37" t="s">
        <v>114</v>
      </c>
    </row>
    <row r="299" spans="1:13" x14ac:dyDescent="0.25">
      <c r="A299" s="11" t="str">
        <f t="shared" si="20"/>
        <v>EST_1993</v>
      </c>
      <c r="B299" t="s">
        <v>12</v>
      </c>
      <c r="C299" s="7" t="s">
        <v>45</v>
      </c>
      <c r="D299" s="6">
        <v>1993</v>
      </c>
      <c r="E299" s="34">
        <f t="shared" si="19"/>
        <v>5.7100000381469727</v>
      </c>
      <c r="F299" s="35">
        <f t="shared" si="21"/>
        <v>5.7750000953674316</v>
      </c>
      <c r="G299" s="36">
        <v>6</v>
      </c>
      <c r="H299" s="36">
        <v>5.5500001907348633</v>
      </c>
      <c r="I299" s="34">
        <v>6</v>
      </c>
      <c r="J299" s="35">
        <f t="shared" si="22"/>
        <v>5.5</v>
      </c>
      <c r="K299" s="36">
        <v>6</v>
      </c>
      <c r="L299" s="36">
        <v>5</v>
      </c>
      <c r="M299" s="37" t="s">
        <v>114</v>
      </c>
    </row>
    <row r="300" spans="1:13" x14ac:dyDescent="0.25">
      <c r="A300" s="11" t="str">
        <f t="shared" si="20"/>
        <v>EST_1994</v>
      </c>
      <c r="B300" t="s">
        <v>12</v>
      </c>
      <c r="C300" s="7" t="s">
        <v>45</v>
      </c>
      <c r="D300" s="6">
        <v>1994</v>
      </c>
      <c r="E300" s="34">
        <f t="shared" si="19"/>
        <v>5.6875</v>
      </c>
      <c r="F300" s="35">
        <f t="shared" si="21"/>
        <v>5.71875</v>
      </c>
      <c r="G300" s="36">
        <v>6</v>
      </c>
      <c r="H300" s="36">
        <v>5.4375</v>
      </c>
      <c r="I300" s="34">
        <v>6</v>
      </c>
      <c r="J300" s="35">
        <f t="shared" si="22"/>
        <v>5.5</v>
      </c>
      <c r="K300" s="36">
        <v>6</v>
      </c>
      <c r="L300" s="36">
        <v>5</v>
      </c>
      <c r="M300" s="37" t="s">
        <v>114</v>
      </c>
    </row>
    <row r="301" spans="1:13" x14ac:dyDescent="0.25">
      <c r="A301" s="11" t="str">
        <f t="shared" si="20"/>
        <v>EST_1995</v>
      </c>
      <c r="B301" t="s">
        <v>12</v>
      </c>
      <c r="C301" s="7" t="s">
        <v>45</v>
      </c>
      <c r="D301" s="6">
        <v>1995</v>
      </c>
      <c r="E301" s="34">
        <f t="shared" si="19"/>
        <v>5.4648256301879883</v>
      </c>
      <c r="F301" s="35">
        <f t="shared" si="21"/>
        <v>5.5425000190734863</v>
      </c>
      <c r="G301" s="36">
        <v>6</v>
      </c>
      <c r="H301" s="36">
        <v>5.0850000381469727</v>
      </c>
      <c r="I301" s="34">
        <v>5.2391281127929688</v>
      </c>
      <c r="J301" s="35">
        <f t="shared" si="22"/>
        <v>5.5</v>
      </c>
      <c r="K301" s="36">
        <v>6</v>
      </c>
      <c r="L301" s="36">
        <v>5</v>
      </c>
      <c r="M301" s="37" t="s">
        <v>114</v>
      </c>
    </row>
    <row r="302" spans="1:13" x14ac:dyDescent="0.25">
      <c r="A302" s="11" t="str">
        <f t="shared" si="20"/>
        <v>EST_1996</v>
      </c>
      <c r="B302" t="s">
        <v>12</v>
      </c>
      <c r="C302" s="7" t="s">
        <v>45</v>
      </c>
      <c r="D302" s="6">
        <v>1996</v>
      </c>
      <c r="E302" s="34">
        <f t="shared" si="19"/>
        <v>4.9496512413024902</v>
      </c>
      <c r="F302" s="35">
        <f t="shared" si="21"/>
        <v>5.25</v>
      </c>
      <c r="G302" s="36">
        <v>6</v>
      </c>
      <c r="H302" s="36">
        <v>4.5</v>
      </c>
      <c r="I302" s="34">
        <v>5.2282562255859375</v>
      </c>
      <c r="J302" s="35">
        <f t="shared" si="22"/>
        <v>4.5099999904632568</v>
      </c>
      <c r="K302" s="36">
        <v>6</v>
      </c>
      <c r="L302" s="36">
        <v>3.0199999809265137</v>
      </c>
      <c r="M302" s="37" t="s">
        <v>114</v>
      </c>
    </row>
    <row r="303" spans="1:13" x14ac:dyDescent="0.25">
      <c r="A303" s="11" t="str">
        <f t="shared" si="20"/>
        <v>EST_1997</v>
      </c>
      <c r="B303" t="s">
        <v>12</v>
      </c>
      <c r="C303" s="7" t="s">
        <v>45</v>
      </c>
      <c r="D303" s="6">
        <v>1997</v>
      </c>
      <c r="E303" s="34">
        <f t="shared" si="19"/>
        <v>4.5974769592285156</v>
      </c>
      <c r="F303" s="35">
        <f t="shared" si="21"/>
        <v>5.25</v>
      </c>
      <c r="G303" s="36">
        <v>6</v>
      </c>
      <c r="H303" s="36">
        <v>4.5</v>
      </c>
      <c r="I303" s="34">
        <v>5.2173848152160645</v>
      </c>
      <c r="J303" s="35">
        <f t="shared" si="22"/>
        <v>3.6349999904632568</v>
      </c>
      <c r="K303" s="36">
        <v>4.25</v>
      </c>
      <c r="L303" s="36">
        <v>3.0199999809265137</v>
      </c>
      <c r="M303" s="37" t="s">
        <v>114</v>
      </c>
    </row>
    <row r="304" spans="1:13" x14ac:dyDescent="0.25">
      <c r="A304" s="11" t="str">
        <f t="shared" si="20"/>
        <v>EST_1998</v>
      </c>
      <c r="B304" t="s">
        <v>12</v>
      </c>
      <c r="C304" s="7" t="s">
        <v>45</v>
      </c>
      <c r="D304" s="6">
        <v>1998</v>
      </c>
      <c r="E304" s="34">
        <f t="shared" si="19"/>
        <v>4.3483333587646484</v>
      </c>
      <c r="F304" s="35">
        <f t="shared" si="21"/>
        <v>4.6375000476837158</v>
      </c>
      <c r="G304" s="36">
        <v>5.25</v>
      </c>
      <c r="H304" s="36">
        <v>4.0250000953674316</v>
      </c>
      <c r="I304" s="34">
        <v>5.1966667175292969</v>
      </c>
      <c r="J304" s="35">
        <f t="shared" si="22"/>
        <v>3.6349999904632568</v>
      </c>
      <c r="K304" s="36">
        <v>4.25</v>
      </c>
      <c r="L304" s="36">
        <v>3.0199999809265137</v>
      </c>
      <c r="M304" s="37" t="s">
        <v>114</v>
      </c>
    </row>
    <row r="305" spans="1:13" x14ac:dyDescent="0.25">
      <c r="A305" s="11" t="str">
        <f t="shared" si="20"/>
        <v>EST_1999</v>
      </c>
      <c r="B305" t="s">
        <v>12</v>
      </c>
      <c r="C305" s="7" t="s">
        <v>45</v>
      </c>
      <c r="D305" s="6">
        <v>1999</v>
      </c>
      <c r="E305" s="34">
        <f t="shared" si="19"/>
        <v>4.0073282241821291</v>
      </c>
      <c r="F305" s="35">
        <f t="shared" si="21"/>
        <v>4.6375000476837158</v>
      </c>
      <c r="G305" s="36">
        <v>5.25</v>
      </c>
      <c r="H305" s="36">
        <v>4.0250000953674316</v>
      </c>
      <c r="I305" s="34">
        <v>3.4916410446166992</v>
      </c>
      <c r="J305" s="35">
        <f t="shared" si="22"/>
        <v>3.6349999904632568</v>
      </c>
      <c r="K305" s="36">
        <v>4.25</v>
      </c>
      <c r="L305" s="36">
        <v>3.0199999809265137</v>
      </c>
      <c r="M305" s="37" t="s">
        <v>114</v>
      </c>
    </row>
    <row r="306" spans="1:13" x14ac:dyDescent="0.25">
      <c r="A306" s="11" t="str">
        <f t="shared" si="20"/>
        <v>EST_2000</v>
      </c>
      <c r="B306" t="s">
        <v>12</v>
      </c>
      <c r="C306" s="7" t="s">
        <v>45</v>
      </c>
      <c r="D306" s="6">
        <v>2000</v>
      </c>
      <c r="E306" s="34">
        <f t="shared" si="19"/>
        <v>4.0051538944244385</v>
      </c>
      <c r="F306" s="35">
        <f t="shared" si="21"/>
        <v>4.6375000476837158</v>
      </c>
      <c r="G306" s="36">
        <v>5.25</v>
      </c>
      <c r="H306" s="36">
        <v>4.0250000953674316</v>
      </c>
      <c r="I306" s="34">
        <v>3.4807693958282471</v>
      </c>
      <c r="J306" s="35">
        <f t="shared" si="22"/>
        <v>3.6349999904632568</v>
      </c>
      <c r="K306" s="36">
        <v>4.25</v>
      </c>
      <c r="L306" s="36">
        <v>3.0199999809265137</v>
      </c>
      <c r="M306" s="37" t="s">
        <v>114</v>
      </c>
    </row>
    <row r="307" spans="1:13" x14ac:dyDescent="0.25">
      <c r="A307" s="11" t="str">
        <f t="shared" si="20"/>
        <v>EST_2001</v>
      </c>
      <c r="B307" t="s">
        <v>12</v>
      </c>
      <c r="C307" s="7" t="s">
        <v>45</v>
      </c>
      <c r="D307" s="6">
        <v>2001</v>
      </c>
      <c r="E307" s="34">
        <f t="shared" si="19"/>
        <v>3.7772294998168947</v>
      </c>
      <c r="F307" s="35">
        <f t="shared" si="21"/>
        <v>4.6375000476837158</v>
      </c>
      <c r="G307" s="36">
        <v>5.25</v>
      </c>
      <c r="H307" s="36">
        <v>4.0250000953674316</v>
      </c>
      <c r="I307" s="34">
        <v>3.4698975086212158</v>
      </c>
      <c r="J307" s="35">
        <f t="shared" si="22"/>
        <v>3.0706249475479126</v>
      </c>
      <c r="K307" s="36">
        <v>3.1212499141693115</v>
      </c>
      <c r="L307" s="36">
        <v>3.0199999809265137</v>
      </c>
      <c r="M307" s="37" t="s">
        <v>114</v>
      </c>
    </row>
    <row r="308" spans="1:13" x14ac:dyDescent="0.25">
      <c r="A308" s="11" t="str">
        <f t="shared" si="20"/>
        <v>EST_2002</v>
      </c>
      <c r="B308" t="s">
        <v>12</v>
      </c>
      <c r="C308" s="7" t="s">
        <v>45</v>
      </c>
      <c r="D308" s="6">
        <v>2002</v>
      </c>
      <c r="E308" s="34">
        <f t="shared" si="19"/>
        <v>3.5693751335144044</v>
      </c>
      <c r="F308" s="35">
        <f t="shared" si="21"/>
        <v>4.6375000476837158</v>
      </c>
      <c r="G308" s="36">
        <v>5.25</v>
      </c>
      <c r="H308" s="36">
        <v>4.0250000953674316</v>
      </c>
      <c r="I308" s="34">
        <v>2.4306256771087646</v>
      </c>
      <c r="J308" s="35">
        <f t="shared" si="22"/>
        <v>3.0706249475479126</v>
      </c>
      <c r="K308" s="36">
        <v>3.1212499141693115</v>
      </c>
      <c r="L308" s="36">
        <v>3.0199999809265137</v>
      </c>
      <c r="M308" s="37" t="s">
        <v>114</v>
      </c>
    </row>
    <row r="309" spans="1:13" x14ac:dyDescent="0.25">
      <c r="A309" s="11" t="str">
        <f t="shared" si="20"/>
        <v>EST_2003</v>
      </c>
      <c r="B309" t="s">
        <v>12</v>
      </c>
      <c r="C309" s="7" t="s">
        <v>45</v>
      </c>
      <c r="D309" s="6">
        <v>2003</v>
      </c>
      <c r="E309" s="34">
        <f t="shared" si="19"/>
        <v>3.2106999874114992</v>
      </c>
      <c r="F309" s="35">
        <f t="shared" si="21"/>
        <v>3.7781250476837158</v>
      </c>
      <c r="G309" s="36">
        <v>4.5</v>
      </c>
      <c r="H309" s="36">
        <v>3.0562500953674316</v>
      </c>
      <c r="I309" s="34">
        <v>2.3559999465942383</v>
      </c>
      <c r="J309" s="35">
        <f t="shared" si="22"/>
        <v>3.0706249475479126</v>
      </c>
      <c r="K309" s="36">
        <v>3.1212499141693115</v>
      </c>
      <c r="L309" s="36">
        <v>3.0199999809265137</v>
      </c>
      <c r="M309" s="37" t="s">
        <v>114</v>
      </c>
    </row>
    <row r="310" spans="1:13" x14ac:dyDescent="0.25">
      <c r="A310" s="11" t="str">
        <f t="shared" si="20"/>
        <v>EST_2004</v>
      </c>
      <c r="B310" t="s">
        <v>12</v>
      </c>
      <c r="C310" s="7" t="s">
        <v>45</v>
      </c>
      <c r="D310" s="6">
        <v>2004</v>
      </c>
      <c r="E310" s="34">
        <f t="shared" si="19"/>
        <v>3.0331133127212526</v>
      </c>
      <c r="F310" s="35">
        <f t="shared" si="21"/>
        <v>3.7781250476837158</v>
      </c>
      <c r="G310" s="36">
        <v>4.5</v>
      </c>
      <c r="H310" s="36">
        <v>3.0562500953674316</v>
      </c>
      <c r="I310" s="34">
        <v>1.4680665731430054</v>
      </c>
      <c r="J310" s="35">
        <f t="shared" si="22"/>
        <v>3.0706249475479126</v>
      </c>
      <c r="K310" s="36">
        <v>3.1212499141693115</v>
      </c>
      <c r="L310" s="36">
        <v>3.0199999809265137</v>
      </c>
      <c r="M310" s="37" t="s">
        <v>114</v>
      </c>
    </row>
    <row r="311" spans="1:13" x14ac:dyDescent="0.25">
      <c r="A311" s="11" t="str">
        <f t="shared" si="20"/>
        <v>EST_2005</v>
      </c>
      <c r="B311" t="s">
        <v>12</v>
      </c>
      <c r="C311" s="7" t="s">
        <v>45</v>
      </c>
      <c r="D311" s="6">
        <v>2005</v>
      </c>
      <c r="E311" s="34">
        <f t="shared" si="19"/>
        <v>2.7175266742706299</v>
      </c>
      <c r="F311" s="35">
        <f t="shared" si="21"/>
        <v>3.7781250476837158</v>
      </c>
      <c r="G311" s="36">
        <v>4.5</v>
      </c>
      <c r="H311" s="36">
        <v>3.0562500953674316</v>
      </c>
      <c r="I311" s="34">
        <v>1.3901333808898926</v>
      </c>
      <c r="J311" s="35">
        <f t="shared" si="22"/>
        <v>2.3206249475479126</v>
      </c>
      <c r="K311" s="36">
        <v>2.6212499141693115</v>
      </c>
      <c r="L311" s="36">
        <v>2.0199999809265137</v>
      </c>
      <c r="M311" s="37" t="s">
        <v>114</v>
      </c>
    </row>
    <row r="312" spans="1:13" x14ac:dyDescent="0.25">
      <c r="A312" s="11" t="str">
        <f t="shared" si="20"/>
        <v>EST_2006</v>
      </c>
      <c r="B312" t="s">
        <v>12</v>
      </c>
      <c r="C312" s="7" t="s">
        <v>45</v>
      </c>
      <c r="D312" s="6">
        <v>2006</v>
      </c>
      <c r="E312" s="34">
        <f t="shared" si="19"/>
        <v>2.6269399881362916</v>
      </c>
      <c r="F312" s="35">
        <f t="shared" si="21"/>
        <v>3.7781250476837158</v>
      </c>
      <c r="G312" s="36">
        <v>4.5</v>
      </c>
      <c r="H312" s="36">
        <v>3.0562500953674316</v>
      </c>
      <c r="I312" s="34">
        <v>1.3121999502182007</v>
      </c>
      <c r="J312" s="35">
        <f t="shared" si="22"/>
        <v>2.1331249475479126</v>
      </c>
      <c r="K312" s="36">
        <v>2.2462499141693115</v>
      </c>
      <c r="L312" s="36">
        <v>2.0199999809265137</v>
      </c>
      <c r="M312" s="37" t="s">
        <v>114</v>
      </c>
    </row>
    <row r="313" spans="1:13" x14ac:dyDescent="0.25">
      <c r="A313" s="11" t="str">
        <f t="shared" si="20"/>
        <v>EST_2007</v>
      </c>
      <c r="B313" t="s">
        <v>12</v>
      </c>
      <c r="C313" s="7" t="s">
        <v>45</v>
      </c>
      <c r="D313" s="6">
        <v>2007</v>
      </c>
      <c r="E313" s="34">
        <f t="shared" si="19"/>
        <v>2.578819433848063</v>
      </c>
      <c r="F313" s="35">
        <f t="shared" si="21"/>
        <v>3.515625</v>
      </c>
      <c r="G313" s="36">
        <v>4.5</v>
      </c>
      <c r="H313" s="36">
        <v>2.53125</v>
      </c>
      <c r="I313" s="34">
        <v>1.1716666221618652</v>
      </c>
      <c r="J313" s="35">
        <f t="shared" si="22"/>
        <v>2.4233333269755044</v>
      </c>
      <c r="K313" s="36">
        <v>3</v>
      </c>
      <c r="L313" s="36">
        <v>2.0199999809265137</v>
      </c>
      <c r="M313" s="37">
        <v>2.25</v>
      </c>
    </row>
    <row r="314" spans="1:13" x14ac:dyDescent="0.25">
      <c r="A314" s="11" t="str">
        <f t="shared" si="20"/>
        <v>EST_2008</v>
      </c>
      <c r="B314" t="s">
        <v>12</v>
      </c>
      <c r="C314" s="7" t="s">
        <v>45</v>
      </c>
      <c r="D314" s="6">
        <v>2008</v>
      </c>
      <c r="E314" s="34">
        <f t="shared" si="19"/>
        <v>2.4234694639841714</v>
      </c>
      <c r="F314" s="35">
        <f t="shared" si="21"/>
        <v>3.2760417461395264</v>
      </c>
      <c r="G314" s="36">
        <v>4.0208334922790527</v>
      </c>
      <c r="H314" s="36">
        <v>2.53125</v>
      </c>
      <c r="I314" s="34">
        <v>1.0937333106994629</v>
      </c>
      <c r="J314" s="35">
        <f t="shared" si="22"/>
        <v>2.2983333269755044</v>
      </c>
      <c r="K314" s="36">
        <v>2.625</v>
      </c>
      <c r="L314" s="36">
        <v>2.0199999809265137</v>
      </c>
      <c r="M314" s="37">
        <v>2.25</v>
      </c>
    </row>
    <row r="315" spans="1:13" x14ac:dyDescent="0.25">
      <c r="A315" s="11" t="str">
        <f t="shared" si="20"/>
        <v>EST_2009</v>
      </c>
      <c r="B315" t="s">
        <v>12</v>
      </c>
      <c r="C315" s="7" t="s">
        <v>45</v>
      </c>
      <c r="D315" s="6">
        <v>2009</v>
      </c>
      <c r="E315" s="34">
        <f t="shared" si="19"/>
        <v>2.1832472483317056</v>
      </c>
      <c r="F315" s="35">
        <f t="shared" si="21"/>
        <v>3.2760417461395264</v>
      </c>
      <c r="G315" s="36">
        <v>4.0208334922790527</v>
      </c>
      <c r="H315" s="36">
        <v>2.53125</v>
      </c>
      <c r="I315" s="34">
        <v>0.65240001678466797</v>
      </c>
      <c r="J315" s="35">
        <f t="shared" si="22"/>
        <v>1.9649999936421711</v>
      </c>
      <c r="K315" s="36">
        <v>2.625</v>
      </c>
      <c r="L315" s="36">
        <v>1.0199999809265137</v>
      </c>
      <c r="M315" s="37">
        <v>2.25</v>
      </c>
    </row>
    <row r="316" spans="1:13" x14ac:dyDescent="0.25">
      <c r="A316" s="11" t="str">
        <f t="shared" si="20"/>
        <v>EST_2010</v>
      </c>
      <c r="B316" t="s">
        <v>12</v>
      </c>
      <c r="C316" s="7" t="s">
        <v>45</v>
      </c>
      <c r="D316" s="6">
        <v>2010</v>
      </c>
      <c r="E316" s="34">
        <f t="shared" si="19"/>
        <v>2.4134249786535897</v>
      </c>
      <c r="F316" s="35">
        <f t="shared" si="21"/>
        <v>3.0260416269302368</v>
      </c>
      <c r="G316" s="36">
        <v>3.5208332538604736</v>
      </c>
      <c r="H316" s="36">
        <v>2.53125</v>
      </c>
      <c r="I316" s="34">
        <v>0.63446670770645142</v>
      </c>
      <c r="J316" s="35">
        <f t="shared" si="22"/>
        <v>2.5979999701182046</v>
      </c>
      <c r="K316" s="36">
        <v>2.625</v>
      </c>
      <c r="L316" s="36">
        <v>2.9189999103546143</v>
      </c>
      <c r="M316" s="37">
        <v>2.25</v>
      </c>
    </row>
    <row r="317" spans="1:13" x14ac:dyDescent="0.25">
      <c r="A317" s="11" t="str">
        <f t="shared" si="20"/>
        <v>EST_2011</v>
      </c>
      <c r="B317" t="s">
        <v>12</v>
      </c>
      <c r="C317" s="7" t="s">
        <v>45</v>
      </c>
      <c r="D317" s="6">
        <v>2011</v>
      </c>
      <c r="E317" s="34">
        <f t="shared" si="19"/>
        <v>2.3791860838731131</v>
      </c>
      <c r="F317" s="35">
        <f t="shared" si="21"/>
        <v>2.7447916269302368</v>
      </c>
      <c r="G317" s="36">
        <v>3.3333332538604736</v>
      </c>
      <c r="H317" s="36">
        <v>2.15625</v>
      </c>
      <c r="I317" s="34">
        <v>0.61653333902359009</v>
      </c>
      <c r="J317" s="35">
        <f t="shared" si="22"/>
        <v>2.7229999701182046</v>
      </c>
      <c r="K317" s="36">
        <v>3</v>
      </c>
      <c r="L317" s="36">
        <v>2.9189999103546143</v>
      </c>
      <c r="M317" s="37">
        <v>2.25</v>
      </c>
    </row>
    <row r="318" spans="1:13" x14ac:dyDescent="0.25">
      <c r="A318" s="11" t="str">
        <f t="shared" si="20"/>
        <v>EST_2012</v>
      </c>
      <c r="B318" t="s">
        <v>12</v>
      </c>
      <c r="C318" s="7" t="s">
        <v>45</v>
      </c>
      <c r="D318" s="6">
        <v>2012</v>
      </c>
      <c r="E318" s="34">
        <f t="shared" si="19"/>
        <v>2.3136971890926361</v>
      </c>
      <c r="F318" s="35">
        <f t="shared" si="21"/>
        <v>2.7447916269302368</v>
      </c>
      <c r="G318" s="36">
        <v>3.3333332538604736</v>
      </c>
      <c r="H318" s="36">
        <v>2.15625</v>
      </c>
      <c r="I318" s="34">
        <v>0.59859997034072876</v>
      </c>
      <c r="J318" s="35">
        <f t="shared" si="22"/>
        <v>2.5979999701182046</v>
      </c>
      <c r="K318" s="36">
        <v>2.625</v>
      </c>
      <c r="L318" s="36">
        <v>2.9189999103546143</v>
      </c>
      <c r="M318" s="37">
        <v>2.25</v>
      </c>
    </row>
    <row r="319" spans="1:13" x14ac:dyDescent="0.25">
      <c r="A319" s="11" t="str">
        <f t="shared" si="20"/>
        <v>EST_2013</v>
      </c>
      <c r="B319" t="s">
        <v>12</v>
      </c>
      <c r="C319" s="7" t="s">
        <v>45</v>
      </c>
      <c r="D319" s="6">
        <v>2013</v>
      </c>
      <c r="E319" s="34">
        <f t="shared" si="19"/>
        <v>2.2942152619361877</v>
      </c>
      <c r="F319" s="35">
        <f t="shared" si="21"/>
        <v>2.6953125</v>
      </c>
      <c r="G319" s="36">
        <v>3.234375</v>
      </c>
      <c r="H319" s="36">
        <v>2.15625</v>
      </c>
      <c r="I319" s="34">
        <v>0.58066666126251221</v>
      </c>
      <c r="J319" s="35">
        <f t="shared" si="22"/>
        <v>2.5979999701182046</v>
      </c>
      <c r="K319" s="36">
        <v>2.625</v>
      </c>
      <c r="L319" s="36">
        <v>2.9189999103546143</v>
      </c>
      <c r="M319" s="37">
        <v>2.25</v>
      </c>
    </row>
    <row r="320" spans="1:13" x14ac:dyDescent="0.25">
      <c r="A320" s="11" t="str">
        <f t="shared" si="20"/>
        <v>FIN_1975</v>
      </c>
      <c r="B320" s="14" t="s">
        <v>13</v>
      </c>
      <c r="C320" s="8" t="s">
        <v>46</v>
      </c>
      <c r="D320" s="4">
        <v>1975</v>
      </c>
      <c r="E320" s="30">
        <f t="shared" si="19"/>
        <v>5.7720000743865967</v>
      </c>
      <c r="F320" s="31">
        <f t="shared" si="21"/>
        <v>5.81600022315979</v>
      </c>
      <c r="G320" s="32">
        <v>5.9120001792907715</v>
      </c>
      <c r="H320" s="32">
        <v>5.7200002670288086</v>
      </c>
      <c r="I320" s="30">
        <v>6</v>
      </c>
      <c r="J320" s="31">
        <f t="shared" si="22"/>
        <v>5.666666666666667</v>
      </c>
      <c r="K320" s="32">
        <v>6</v>
      </c>
      <c r="L320" s="32">
        <v>5</v>
      </c>
      <c r="M320" s="33">
        <v>6</v>
      </c>
    </row>
    <row r="321" spans="1:13" x14ac:dyDescent="0.25">
      <c r="A321" s="11" t="str">
        <f t="shared" si="20"/>
        <v>FIN_1976</v>
      </c>
      <c r="B321" t="s">
        <v>13</v>
      </c>
      <c r="C321" s="8" t="s">
        <v>46</v>
      </c>
      <c r="D321" s="4">
        <v>1976</v>
      </c>
      <c r="E321" s="30">
        <f t="shared" si="19"/>
        <v>5.7633044719696045</v>
      </c>
      <c r="F321" s="31">
        <f t="shared" si="21"/>
        <v>5.81600022315979</v>
      </c>
      <c r="G321" s="32">
        <v>5.9120001792907715</v>
      </c>
      <c r="H321" s="32">
        <v>5.7200002670288086</v>
      </c>
      <c r="I321" s="30">
        <v>6</v>
      </c>
      <c r="J321" s="31">
        <f t="shared" si="22"/>
        <v>5.6492754618326826</v>
      </c>
      <c r="K321" s="32">
        <v>6</v>
      </c>
      <c r="L321" s="32">
        <v>4.9478263854980469</v>
      </c>
      <c r="M321" s="33">
        <v>6</v>
      </c>
    </row>
    <row r="322" spans="1:13" x14ac:dyDescent="0.25">
      <c r="A322" s="11" t="str">
        <f t="shared" si="20"/>
        <v>FIN_1977</v>
      </c>
      <c r="B322" t="s">
        <v>13</v>
      </c>
      <c r="C322" s="8" t="s">
        <v>46</v>
      </c>
      <c r="D322" s="4">
        <v>1977</v>
      </c>
      <c r="E322" s="30">
        <f t="shared" si="19"/>
        <v>5.7546087106068926</v>
      </c>
      <c r="F322" s="31">
        <f t="shared" si="21"/>
        <v>5.81600022315979</v>
      </c>
      <c r="G322" s="32">
        <v>5.9120001792907715</v>
      </c>
      <c r="H322" s="32">
        <v>5.7200002670288086</v>
      </c>
      <c r="I322" s="30">
        <v>6</v>
      </c>
      <c r="J322" s="31">
        <f t="shared" si="22"/>
        <v>5.6318839391072588</v>
      </c>
      <c r="K322" s="32">
        <v>6</v>
      </c>
      <c r="L322" s="32">
        <v>4.8956518173217773</v>
      </c>
      <c r="M322" s="33">
        <v>6</v>
      </c>
    </row>
    <row r="323" spans="1:13" x14ac:dyDescent="0.25">
      <c r="A323" s="11" t="str">
        <f t="shared" si="20"/>
        <v>FIN_1978</v>
      </c>
      <c r="B323" t="s">
        <v>13</v>
      </c>
      <c r="C323" s="8" t="s">
        <v>46</v>
      </c>
      <c r="D323" s="4">
        <v>1978</v>
      </c>
      <c r="E323" s="30">
        <f t="shared" si="19"/>
        <v>5.7459131081899004</v>
      </c>
      <c r="F323" s="31">
        <f t="shared" si="21"/>
        <v>5.81600022315979</v>
      </c>
      <c r="G323" s="32">
        <v>5.9120001792907715</v>
      </c>
      <c r="H323" s="32">
        <v>5.7200002670288086</v>
      </c>
      <c r="I323" s="30">
        <v>6</v>
      </c>
      <c r="J323" s="31">
        <f t="shared" si="22"/>
        <v>5.6144927342732744</v>
      </c>
      <c r="K323" s="32">
        <v>6</v>
      </c>
      <c r="L323" s="32">
        <v>4.8434782028198242</v>
      </c>
      <c r="M323" s="33">
        <v>6</v>
      </c>
    </row>
    <row r="324" spans="1:13" x14ac:dyDescent="0.25">
      <c r="A324" s="11" t="str">
        <f t="shared" si="20"/>
        <v>FIN_1979</v>
      </c>
      <c r="B324" t="s">
        <v>13</v>
      </c>
      <c r="C324" s="8" t="s">
        <v>46</v>
      </c>
      <c r="D324" s="4">
        <v>1979</v>
      </c>
      <c r="E324" s="30">
        <f t="shared" si="19"/>
        <v>5.7372175057729082</v>
      </c>
      <c r="F324" s="31">
        <f t="shared" si="21"/>
        <v>5.81600022315979</v>
      </c>
      <c r="G324" s="32">
        <v>5.9120001792907715</v>
      </c>
      <c r="H324" s="32">
        <v>5.7200002670288086</v>
      </c>
      <c r="I324" s="30">
        <v>6</v>
      </c>
      <c r="J324" s="31">
        <f t="shared" si="22"/>
        <v>5.5971015294392901</v>
      </c>
      <c r="K324" s="32">
        <v>6</v>
      </c>
      <c r="L324" s="32">
        <v>4.7913045883178711</v>
      </c>
      <c r="M324" s="33">
        <v>6</v>
      </c>
    </row>
    <row r="325" spans="1:13" x14ac:dyDescent="0.25">
      <c r="A325" s="11" t="str">
        <f t="shared" si="20"/>
        <v>FIN_1980</v>
      </c>
      <c r="B325" t="s">
        <v>13</v>
      </c>
      <c r="C325" s="8" t="s">
        <v>46</v>
      </c>
      <c r="D325" s="4">
        <v>1980</v>
      </c>
      <c r="E325" s="30">
        <f t="shared" si="19"/>
        <v>5.7285218238830566</v>
      </c>
      <c r="F325" s="31">
        <f t="shared" si="21"/>
        <v>5.81600022315979</v>
      </c>
      <c r="G325" s="32">
        <v>5.9120001792907715</v>
      </c>
      <c r="H325" s="32">
        <v>5.7200002670288086</v>
      </c>
      <c r="I325" s="30">
        <v>6</v>
      </c>
      <c r="J325" s="31">
        <f t="shared" si="22"/>
        <v>5.5797101656595869</v>
      </c>
      <c r="K325" s="32">
        <v>6</v>
      </c>
      <c r="L325" s="32">
        <v>4.7391304969787598</v>
      </c>
      <c r="M325" s="33">
        <v>6</v>
      </c>
    </row>
    <row r="326" spans="1:13" x14ac:dyDescent="0.25">
      <c r="A326" s="11" t="str">
        <f t="shared" si="20"/>
        <v>FIN_1981</v>
      </c>
      <c r="B326" t="s">
        <v>13</v>
      </c>
      <c r="C326" s="8" t="s">
        <v>46</v>
      </c>
      <c r="D326" s="4">
        <v>1981</v>
      </c>
      <c r="E326" s="30">
        <f t="shared" si="19"/>
        <v>5.719826141993205</v>
      </c>
      <c r="F326" s="31">
        <f t="shared" si="21"/>
        <v>5.81600022315979</v>
      </c>
      <c r="G326" s="32">
        <v>5.9120001792907715</v>
      </c>
      <c r="H326" s="32">
        <v>5.7200002670288086</v>
      </c>
      <c r="I326" s="30">
        <v>6</v>
      </c>
      <c r="J326" s="31">
        <f t="shared" si="22"/>
        <v>5.5623188018798828</v>
      </c>
      <c r="K326" s="32">
        <v>6</v>
      </c>
      <c r="L326" s="32">
        <v>4.6869564056396484</v>
      </c>
      <c r="M326" s="33">
        <v>6</v>
      </c>
    </row>
    <row r="327" spans="1:13" x14ac:dyDescent="0.25">
      <c r="A327" s="11" t="str">
        <f t="shared" si="20"/>
        <v>FIN_1982</v>
      </c>
      <c r="B327" t="s">
        <v>13</v>
      </c>
      <c r="C327" s="8" t="s">
        <v>46</v>
      </c>
      <c r="D327" s="4">
        <v>1982</v>
      </c>
      <c r="E327" s="30">
        <f t="shared" si="19"/>
        <v>5.7111305395762129</v>
      </c>
      <c r="F327" s="31">
        <f t="shared" si="21"/>
        <v>5.81600022315979</v>
      </c>
      <c r="G327" s="32">
        <v>5.9120001792907715</v>
      </c>
      <c r="H327" s="32">
        <v>5.7200002670288086</v>
      </c>
      <c r="I327" s="30">
        <v>6</v>
      </c>
      <c r="J327" s="31">
        <f t="shared" si="22"/>
        <v>5.5449275970458984</v>
      </c>
      <c r="K327" s="32">
        <v>6</v>
      </c>
      <c r="L327" s="32">
        <v>4.6347827911376953</v>
      </c>
      <c r="M327" s="33">
        <v>6</v>
      </c>
    </row>
    <row r="328" spans="1:13" x14ac:dyDescent="0.25">
      <c r="A328" s="11" t="str">
        <f t="shared" si="20"/>
        <v>FIN_1983</v>
      </c>
      <c r="B328" t="s">
        <v>13</v>
      </c>
      <c r="C328" s="8" t="s">
        <v>46</v>
      </c>
      <c r="D328" s="4">
        <v>1983</v>
      </c>
      <c r="E328" s="30">
        <f t="shared" si="19"/>
        <v>5.7024348576863604</v>
      </c>
      <c r="F328" s="31">
        <f t="shared" si="21"/>
        <v>5.81600022315979</v>
      </c>
      <c r="G328" s="32">
        <v>5.9120001792907715</v>
      </c>
      <c r="H328" s="32">
        <v>5.7200002670288086</v>
      </c>
      <c r="I328" s="30">
        <v>6</v>
      </c>
      <c r="J328" s="31">
        <f t="shared" si="22"/>
        <v>5.5275362332661944</v>
      </c>
      <c r="K328" s="32">
        <v>6</v>
      </c>
      <c r="L328" s="32">
        <v>4.582608699798584</v>
      </c>
      <c r="M328" s="33">
        <v>6</v>
      </c>
    </row>
    <row r="329" spans="1:13" x14ac:dyDescent="0.25">
      <c r="A329" s="11" t="str">
        <f t="shared" si="20"/>
        <v>FIN_1984</v>
      </c>
      <c r="B329" t="s">
        <v>13</v>
      </c>
      <c r="C329" s="8" t="s">
        <v>46</v>
      </c>
      <c r="D329" s="4">
        <v>1984</v>
      </c>
      <c r="E329" s="30">
        <f t="shared" ref="E329:E392" si="23">IF(AND(G329=".",H329=".",I329=".",K329=".",L329=".",M329="."),".",AVERAGE(G329,H329,I329,K329,L329,M329))</f>
        <v>5.5687391757965088</v>
      </c>
      <c r="F329" s="31">
        <f t="shared" si="21"/>
        <v>5.81600022315979</v>
      </c>
      <c r="G329" s="32">
        <v>5.9120001792907715</v>
      </c>
      <c r="H329" s="32">
        <v>5.7200002670288086</v>
      </c>
      <c r="I329" s="30">
        <v>6</v>
      </c>
      <c r="J329" s="31">
        <f t="shared" si="22"/>
        <v>5.2601448694864912</v>
      </c>
      <c r="K329" s="32">
        <v>6</v>
      </c>
      <c r="L329" s="32">
        <v>4.5304346084594727</v>
      </c>
      <c r="M329" s="33">
        <v>5.25</v>
      </c>
    </row>
    <row r="330" spans="1:13" x14ac:dyDescent="0.25">
      <c r="A330" s="11" t="str">
        <f t="shared" si="20"/>
        <v>FIN_1985</v>
      </c>
      <c r="B330" t="s">
        <v>13</v>
      </c>
      <c r="C330" s="8" t="s">
        <v>46</v>
      </c>
      <c r="D330" s="4">
        <v>1985</v>
      </c>
      <c r="E330" s="30">
        <f t="shared" si="23"/>
        <v>5.5600435733795166</v>
      </c>
      <c r="F330" s="31">
        <f t="shared" si="21"/>
        <v>5.81600022315979</v>
      </c>
      <c r="G330" s="32">
        <v>5.9120001792907715</v>
      </c>
      <c r="H330" s="32">
        <v>5.7200002670288086</v>
      </c>
      <c r="I330" s="30">
        <v>6</v>
      </c>
      <c r="J330" s="31">
        <f t="shared" si="22"/>
        <v>5.2427536646525068</v>
      </c>
      <c r="K330" s="32">
        <v>6</v>
      </c>
      <c r="L330" s="32">
        <v>4.4782609939575195</v>
      </c>
      <c r="M330" s="33">
        <v>5.25</v>
      </c>
    </row>
    <row r="331" spans="1:13" x14ac:dyDescent="0.25">
      <c r="A331" s="11" t="str">
        <f t="shared" si="20"/>
        <v>FIN_1986</v>
      </c>
      <c r="B331" t="s">
        <v>13</v>
      </c>
      <c r="C331" s="8" t="s">
        <v>46</v>
      </c>
      <c r="D331" s="4">
        <v>1986</v>
      </c>
      <c r="E331" s="30">
        <f t="shared" si="23"/>
        <v>5.051347891489665</v>
      </c>
      <c r="F331" s="31">
        <f t="shared" si="21"/>
        <v>5.81600022315979</v>
      </c>
      <c r="G331" s="32">
        <v>5.9120001792907715</v>
      </c>
      <c r="H331" s="32">
        <v>5.7200002670288086</v>
      </c>
      <c r="I331" s="30">
        <v>6</v>
      </c>
      <c r="J331" s="31">
        <f t="shared" si="22"/>
        <v>4.2253623008728027</v>
      </c>
      <c r="K331" s="32">
        <v>6</v>
      </c>
      <c r="L331" s="32">
        <v>4.4260869026184082</v>
      </c>
      <c r="M331" s="33">
        <v>2.25</v>
      </c>
    </row>
    <row r="332" spans="1:13" x14ac:dyDescent="0.25">
      <c r="A332" s="11" t="str">
        <f t="shared" si="20"/>
        <v>FIN_1987</v>
      </c>
      <c r="B332" t="s">
        <v>13</v>
      </c>
      <c r="C332" s="8" t="s">
        <v>46</v>
      </c>
      <c r="D332" s="4">
        <v>1987</v>
      </c>
      <c r="E332" s="30">
        <f t="shared" si="23"/>
        <v>5.0426522095998125</v>
      </c>
      <c r="F332" s="31">
        <f t="shared" si="21"/>
        <v>5.81600022315979</v>
      </c>
      <c r="G332" s="32">
        <v>5.9120001792907715</v>
      </c>
      <c r="H332" s="32">
        <v>5.7200002670288086</v>
      </c>
      <c r="I332" s="30">
        <v>6</v>
      </c>
      <c r="J332" s="31">
        <f t="shared" si="22"/>
        <v>4.2079709370930987</v>
      </c>
      <c r="K332" s="32">
        <v>6</v>
      </c>
      <c r="L332" s="32">
        <v>4.3739128112792969</v>
      </c>
      <c r="M332" s="33">
        <v>2.25</v>
      </c>
    </row>
    <row r="333" spans="1:13" x14ac:dyDescent="0.25">
      <c r="A333" s="11" t="str">
        <f t="shared" si="20"/>
        <v>FIN_1988</v>
      </c>
      <c r="B333" t="s">
        <v>13</v>
      </c>
      <c r="C333" s="8" t="s">
        <v>46</v>
      </c>
      <c r="D333" s="4">
        <v>1988</v>
      </c>
      <c r="E333" s="30">
        <f t="shared" si="23"/>
        <v>5.0339566071828203</v>
      </c>
      <c r="F333" s="31">
        <f t="shared" si="21"/>
        <v>5.81600022315979</v>
      </c>
      <c r="G333" s="32">
        <v>5.9120001792907715</v>
      </c>
      <c r="H333" s="32">
        <v>5.7200002670288086</v>
      </c>
      <c r="I333" s="30">
        <v>6</v>
      </c>
      <c r="J333" s="31">
        <f t="shared" si="22"/>
        <v>4.1905797322591143</v>
      </c>
      <c r="K333" s="32">
        <v>6</v>
      </c>
      <c r="L333" s="32">
        <v>4.3217391967773438</v>
      </c>
      <c r="M333" s="33">
        <v>2.25</v>
      </c>
    </row>
    <row r="334" spans="1:13" x14ac:dyDescent="0.25">
      <c r="A334" s="11" t="str">
        <f t="shared" si="20"/>
        <v>FIN_1989</v>
      </c>
      <c r="B334" t="s">
        <v>13</v>
      </c>
      <c r="C334" s="8" t="s">
        <v>46</v>
      </c>
      <c r="D334" s="4">
        <v>1989</v>
      </c>
      <c r="E334" s="30">
        <f t="shared" si="23"/>
        <v>5.0252609252929688</v>
      </c>
      <c r="F334" s="31">
        <f t="shared" si="21"/>
        <v>5.81600022315979</v>
      </c>
      <c r="G334" s="32">
        <v>5.9120001792907715</v>
      </c>
      <c r="H334" s="32">
        <v>5.7200002670288086</v>
      </c>
      <c r="I334" s="30">
        <v>6</v>
      </c>
      <c r="J334" s="31">
        <f t="shared" si="22"/>
        <v>4.1731883684794111</v>
      </c>
      <c r="K334" s="32">
        <v>6</v>
      </c>
      <c r="L334" s="32">
        <v>4.2695651054382324</v>
      </c>
      <c r="M334" s="33">
        <v>2.25</v>
      </c>
    </row>
    <row r="335" spans="1:13" x14ac:dyDescent="0.25">
      <c r="A335" s="11" t="str">
        <f t="shared" si="20"/>
        <v>FIN_1990</v>
      </c>
      <c r="B335" t="s">
        <v>13</v>
      </c>
      <c r="C335" s="8" t="s">
        <v>46</v>
      </c>
      <c r="D335" s="4">
        <v>1990</v>
      </c>
      <c r="E335" s="30">
        <f t="shared" si="23"/>
        <v>5.0165652434031172</v>
      </c>
      <c r="F335" s="31">
        <f t="shared" si="21"/>
        <v>5.81600022315979</v>
      </c>
      <c r="G335" s="32">
        <v>5.9120001792907715</v>
      </c>
      <c r="H335" s="32">
        <v>5.7200002670288086</v>
      </c>
      <c r="I335" s="30">
        <v>6</v>
      </c>
      <c r="J335" s="31">
        <f t="shared" si="22"/>
        <v>4.155797004699707</v>
      </c>
      <c r="K335" s="32">
        <v>6</v>
      </c>
      <c r="L335" s="32">
        <v>4.2173910140991211</v>
      </c>
      <c r="M335" s="33">
        <v>2.25</v>
      </c>
    </row>
    <row r="336" spans="1:13" x14ac:dyDescent="0.25">
      <c r="A336" s="11" t="str">
        <f t="shared" si="20"/>
        <v>FIN_1991</v>
      </c>
      <c r="B336" t="s">
        <v>13</v>
      </c>
      <c r="C336" s="8" t="s">
        <v>46</v>
      </c>
      <c r="D336" s="4">
        <v>1991</v>
      </c>
      <c r="E336" s="30">
        <f t="shared" si="23"/>
        <v>4.9014410972595215</v>
      </c>
      <c r="F336" s="31">
        <f t="shared" si="21"/>
        <v>5.7960002422332764</v>
      </c>
      <c r="G336" s="32">
        <v>5.8720002174377441</v>
      </c>
      <c r="H336" s="32">
        <v>5.7200002670288086</v>
      </c>
      <c r="I336" s="30">
        <v>5.4014286994934082</v>
      </c>
      <c r="J336" s="31">
        <f t="shared" si="22"/>
        <v>4.1384057998657227</v>
      </c>
      <c r="K336" s="32">
        <v>6</v>
      </c>
      <c r="L336" s="32">
        <v>4.165217399597168</v>
      </c>
      <c r="M336" s="33">
        <v>2.25</v>
      </c>
    </row>
    <row r="337" spans="1:13" x14ac:dyDescent="0.25">
      <c r="A337" s="11" t="str">
        <f t="shared" si="20"/>
        <v>FIN_1992</v>
      </c>
      <c r="B337" t="s">
        <v>13</v>
      </c>
      <c r="C337" s="8" t="s">
        <v>46</v>
      </c>
      <c r="D337" s="4">
        <v>1992</v>
      </c>
      <c r="E337" s="30">
        <f t="shared" si="23"/>
        <v>4.661316792170207</v>
      </c>
      <c r="F337" s="31">
        <f t="shared" si="21"/>
        <v>5.7760000228881836</v>
      </c>
      <c r="G337" s="32">
        <v>5.8319997787475586</v>
      </c>
      <c r="H337" s="32">
        <v>5.7200002670288086</v>
      </c>
      <c r="I337" s="30">
        <v>4.8028569221496582</v>
      </c>
      <c r="J337" s="31">
        <f t="shared" si="22"/>
        <v>3.8710145950317383</v>
      </c>
      <c r="K337" s="32">
        <v>6</v>
      </c>
      <c r="L337" s="32">
        <v>4.1130437850952148</v>
      </c>
      <c r="M337" s="33">
        <v>1.5</v>
      </c>
    </row>
    <row r="338" spans="1:13" x14ac:dyDescent="0.25">
      <c r="A338" s="11" t="str">
        <f t="shared" si="20"/>
        <v>FIN_1993</v>
      </c>
      <c r="B338" t="s">
        <v>13</v>
      </c>
      <c r="C338" s="8" t="s">
        <v>46</v>
      </c>
      <c r="D338" s="4">
        <v>1993</v>
      </c>
      <c r="E338" s="30">
        <f t="shared" si="23"/>
        <v>4.6403591632843018</v>
      </c>
      <c r="F338" s="31">
        <f t="shared" si="21"/>
        <v>5.7560000419616699</v>
      </c>
      <c r="G338" s="32">
        <v>5.7919998168945313</v>
      </c>
      <c r="H338" s="32">
        <v>5.7200002670288086</v>
      </c>
      <c r="I338" s="30">
        <v>4.7692856788635254</v>
      </c>
      <c r="J338" s="31">
        <f t="shared" si="22"/>
        <v>3.853623072306315</v>
      </c>
      <c r="K338" s="32">
        <v>6</v>
      </c>
      <c r="L338" s="32">
        <v>4.0608692169189453</v>
      </c>
      <c r="M338" s="33">
        <v>1.5</v>
      </c>
    </row>
    <row r="339" spans="1:13" x14ac:dyDescent="0.25">
      <c r="A339" s="11" t="str">
        <f t="shared" si="20"/>
        <v>FIN_1994</v>
      </c>
      <c r="B339" t="s">
        <v>13</v>
      </c>
      <c r="C339" s="8" t="s">
        <v>46</v>
      </c>
      <c r="D339" s="4">
        <v>1994</v>
      </c>
      <c r="E339" s="30">
        <f t="shared" si="23"/>
        <v>4.141623854637146</v>
      </c>
      <c r="F339" s="31">
        <f t="shared" si="21"/>
        <v>5.1809999942779541</v>
      </c>
      <c r="G339" s="32">
        <v>5.7519998550415039</v>
      </c>
      <c r="H339" s="32">
        <v>4.6100001335144043</v>
      </c>
      <c r="I339" s="30">
        <v>3.9790475368499756</v>
      </c>
      <c r="J339" s="31">
        <f t="shared" si="22"/>
        <v>3.5028985341389975</v>
      </c>
      <c r="K339" s="32">
        <v>6</v>
      </c>
      <c r="L339" s="32">
        <v>3.0086956024169922</v>
      </c>
      <c r="M339" s="33">
        <v>1.5</v>
      </c>
    </row>
    <row r="340" spans="1:13" x14ac:dyDescent="0.25">
      <c r="A340" s="11" t="str">
        <f t="shared" si="20"/>
        <v>FIN_1995</v>
      </c>
      <c r="B340" t="s">
        <v>13</v>
      </c>
      <c r="C340" s="8" t="s">
        <v>46</v>
      </c>
      <c r="D340" s="4">
        <v>1995</v>
      </c>
      <c r="E340" s="30">
        <f t="shared" si="23"/>
        <v>3.642629305521647</v>
      </c>
      <c r="F340" s="31">
        <f t="shared" si="21"/>
        <v>4.2998889684677124</v>
      </c>
      <c r="G340" s="32">
        <v>3.9897778034210205</v>
      </c>
      <c r="H340" s="32">
        <v>4.6100001335144043</v>
      </c>
      <c r="I340" s="30">
        <v>3.549476146697998</v>
      </c>
      <c r="J340" s="31">
        <f t="shared" si="22"/>
        <v>3.2355072498321533</v>
      </c>
      <c r="K340" s="32">
        <v>5.25</v>
      </c>
      <c r="L340" s="32">
        <v>2.95652174949646</v>
      </c>
      <c r="M340" s="33">
        <v>1.5</v>
      </c>
    </row>
    <row r="341" spans="1:13" x14ac:dyDescent="0.25">
      <c r="A341" s="11" t="str">
        <f t="shared" si="20"/>
        <v>FIN_1996</v>
      </c>
      <c r="B341" t="s">
        <v>13</v>
      </c>
      <c r="C341" s="8" t="s">
        <v>46</v>
      </c>
      <c r="D341" s="4">
        <v>1996</v>
      </c>
      <c r="E341" s="30">
        <f t="shared" si="23"/>
        <v>3.3430050810178122</v>
      </c>
      <c r="F341" s="31">
        <f t="shared" si="21"/>
        <v>3.9465556144714355</v>
      </c>
      <c r="G341" s="32">
        <v>3.2831110954284668</v>
      </c>
      <c r="H341" s="32">
        <v>4.6100001335144043</v>
      </c>
      <c r="I341" s="30">
        <v>3.5105714797973633</v>
      </c>
      <c r="J341" s="31">
        <f t="shared" si="22"/>
        <v>2.8847825924555459</v>
      </c>
      <c r="K341" s="32">
        <v>5.25</v>
      </c>
      <c r="L341" s="32">
        <v>1.9043477773666382</v>
      </c>
      <c r="M341" s="33">
        <v>1.5</v>
      </c>
    </row>
    <row r="342" spans="1:13" x14ac:dyDescent="0.25">
      <c r="A342" s="11" t="str">
        <f t="shared" si="20"/>
        <v>FIN_1997</v>
      </c>
      <c r="B342" t="s">
        <v>13</v>
      </c>
      <c r="C342" s="8" t="s">
        <v>46</v>
      </c>
      <c r="D342" s="4">
        <v>1997</v>
      </c>
      <c r="E342" s="30">
        <f t="shared" si="23"/>
        <v>3.2887512246767678</v>
      </c>
      <c r="F342" s="31">
        <f t="shared" si="21"/>
        <v>3.8285000324249268</v>
      </c>
      <c r="G342" s="32">
        <v>3.0469999313354492</v>
      </c>
      <c r="H342" s="32">
        <v>4.6100001335144043</v>
      </c>
      <c r="I342" s="30">
        <v>3.4733333587646484</v>
      </c>
      <c r="J342" s="31">
        <f t="shared" si="22"/>
        <v>2.8673913081487021</v>
      </c>
      <c r="K342" s="32">
        <v>5.25</v>
      </c>
      <c r="L342" s="32">
        <v>1.852173924446106</v>
      </c>
      <c r="M342" s="33">
        <v>1.5</v>
      </c>
    </row>
    <row r="343" spans="1:13" x14ac:dyDescent="0.25">
      <c r="A343" s="11" t="str">
        <f t="shared" si="20"/>
        <v>FIN_1998</v>
      </c>
      <c r="B343" t="s">
        <v>13</v>
      </c>
      <c r="C343" s="8" t="s">
        <v>46</v>
      </c>
      <c r="D343" s="4">
        <v>1998</v>
      </c>
      <c r="E343" s="30">
        <f t="shared" si="23"/>
        <v>3.2487777868906655</v>
      </c>
      <c r="F343" s="31">
        <f t="shared" si="21"/>
        <v>3.8285000324249268</v>
      </c>
      <c r="G343" s="32">
        <v>3.0469999313354492</v>
      </c>
      <c r="H343" s="32">
        <v>4.6100001335144043</v>
      </c>
      <c r="I343" s="30">
        <v>3.2856667041778564</v>
      </c>
      <c r="J343" s="31">
        <f t="shared" si="22"/>
        <v>2.8499999841054282</v>
      </c>
      <c r="K343" s="32">
        <v>5.25</v>
      </c>
      <c r="L343" s="32">
        <v>1.7999999523162842</v>
      </c>
      <c r="M343" s="33">
        <v>1.5</v>
      </c>
    </row>
    <row r="344" spans="1:13" x14ac:dyDescent="0.25">
      <c r="A344" s="11" t="str">
        <f t="shared" si="20"/>
        <v>FIN_1999</v>
      </c>
      <c r="B344" t="s">
        <v>13</v>
      </c>
      <c r="C344" s="8" t="s">
        <v>46</v>
      </c>
      <c r="D344" s="4">
        <v>1999</v>
      </c>
      <c r="E344" s="30">
        <f t="shared" si="23"/>
        <v>3.1920000116030374</v>
      </c>
      <c r="F344" s="31">
        <f t="shared" si="21"/>
        <v>3.8285000324249268</v>
      </c>
      <c r="G344" s="32">
        <v>3.0469999313354492</v>
      </c>
      <c r="H344" s="32">
        <v>4.6100001335144043</v>
      </c>
      <c r="I344" s="30">
        <v>2.9570000171661377</v>
      </c>
      <c r="J344" s="31">
        <f t="shared" si="22"/>
        <v>2.8459999958674111</v>
      </c>
      <c r="K344" s="32">
        <v>5.25</v>
      </c>
      <c r="L344" s="32">
        <v>1.7879999876022339</v>
      </c>
      <c r="M344" s="33">
        <v>1.5</v>
      </c>
    </row>
    <row r="345" spans="1:13" x14ac:dyDescent="0.25">
      <c r="A345" s="11" t="str">
        <f t="shared" si="20"/>
        <v>FIN_2000</v>
      </c>
      <c r="B345" t="s">
        <v>13</v>
      </c>
      <c r="C345" s="8" t="s">
        <v>46</v>
      </c>
      <c r="D345" s="4">
        <v>2000</v>
      </c>
      <c r="E345" s="30">
        <f t="shared" si="23"/>
        <v>3.0153889258702598</v>
      </c>
      <c r="F345" s="31">
        <f t="shared" si="21"/>
        <v>3.5925000905990601</v>
      </c>
      <c r="G345" s="32">
        <v>2.5750000476837158</v>
      </c>
      <c r="H345" s="32">
        <v>4.6100001335144043</v>
      </c>
      <c r="I345" s="30">
        <v>2.3813333511352539</v>
      </c>
      <c r="J345" s="31">
        <f t="shared" si="22"/>
        <v>2.8420000076293945</v>
      </c>
      <c r="K345" s="32">
        <v>5.25</v>
      </c>
      <c r="L345" s="32">
        <v>1.7760000228881836</v>
      </c>
      <c r="M345" s="33">
        <v>1.5</v>
      </c>
    </row>
    <row r="346" spans="1:13" x14ac:dyDescent="0.25">
      <c r="A346" s="11" t="str">
        <f t="shared" si="20"/>
        <v>FIN_2001</v>
      </c>
      <c r="B346" t="s">
        <v>13</v>
      </c>
      <c r="C346" s="8" t="s">
        <v>46</v>
      </c>
      <c r="D346" s="4">
        <v>2001</v>
      </c>
      <c r="E346" s="30">
        <f t="shared" si="23"/>
        <v>2.9261389374732971</v>
      </c>
      <c r="F346" s="31">
        <f t="shared" si="21"/>
        <v>3.4987500905990601</v>
      </c>
      <c r="G346" s="32">
        <v>2.5750000476837158</v>
      </c>
      <c r="H346" s="32">
        <v>4.4225001335144043</v>
      </c>
      <c r="I346" s="30">
        <v>2.0453333854675293</v>
      </c>
      <c r="J346" s="31">
        <f t="shared" si="22"/>
        <v>2.8380000193913779</v>
      </c>
      <c r="K346" s="32">
        <v>5.25</v>
      </c>
      <c r="L346" s="32">
        <v>1.7640000581741333</v>
      </c>
      <c r="M346" s="33">
        <v>1.5</v>
      </c>
    </row>
    <row r="347" spans="1:13" x14ac:dyDescent="0.25">
      <c r="A347" s="11" t="str">
        <f t="shared" si="20"/>
        <v>FIN_2002</v>
      </c>
      <c r="B347" t="s">
        <v>13</v>
      </c>
      <c r="C347" s="8" t="s">
        <v>46</v>
      </c>
      <c r="D347" s="4">
        <v>2002</v>
      </c>
      <c r="E347" s="30">
        <f t="shared" si="23"/>
        <v>2.8654722571372986</v>
      </c>
      <c r="F347" s="31">
        <f t="shared" si="21"/>
        <v>3.4987500905990601</v>
      </c>
      <c r="G347" s="32">
        <v>2.5750000476837158</v>
      </c>
      <c r="H347" s="32">
        <v>4.4225001335144043</v>
      </c>
      <c r="I347" s="30">
        <v>1.6933333873748779</v>
      </c>
      <c r="J347" s="31">
        <f t="shared" si="22"/>
        <v>2.8339999914169312</v>
      </c>
      <c r="K347" s="32">
        <v>5.25</v>
      </c>
      <c r="L347" s="32">
        <v>1.7519999742507935</v>
      </c>
      <c r="M347" s="33">
        <v>1.5</v>
      </c>
    </row>
    <row r="348" spans="1:13" x14ac:dyDescent="0.25">
      <c r="A348" s="11" t="str">
        <f t="shared" si="20"/>
        <v>FIN_2003</v>
      </c>
      <c r="B348" t="s">
        <v>13</v>
      </c>
      <c r="C348" s="8" t="s">
        <v>46</v>
      </c>
      <c r="D348" s="4">
        <v>2003</v>
      </c>
      <c r="E348" s="30">
        <f t="shared" si="23"/>
        <v>2.6141805748144784</v>
      </c>
      <c r="F348" s="31">
        <f t="shared" si="21"/>
        <v>3.1768750548362732</v>
      </c>
      <c r="G348" s="32">
        <v>1.9312499761581421</v>
      </c>
      <c r="H348" s="32">
        <v>4.4225001335144043</v>
      </c>
      <c r="I348" s="30">
        <v>0.84133332967758179</v>
      </c>
      <c r="J348" s="31">
        <f t="shared" si="22"/>
        <v>2.8300000031789145</v>
      </c>
      <c r="K348" s="32">
        <v>5.25</v>
      </c>
      <c r="L348" s="32">
        <v>1.7400000095367432</v>
      </c>
      <c r="M348" s="33">
        <v>1.5</v>
      </c>
    </row>
    <row r="349" spans="1:13" x14ac:dyDescent="0.25">
      <c r="A349" s="11" t="str">
        <f t="shared" si="20"/>
        <v>FIN_2004</v>
      </c>
      <c r="B349" t="s">
        <v>13</v>
      </c>
      <c r="C349" s="8" t="s">
        <v>46</v>
      </c>
      <c r="D349" s="4">
        <v>2004</v>
      </c>
      <c r="E349" s="30">
        <f t="shared" si="23"/>
        <v>2.5961319804191589</v>
      </c>
      <c r="F349" s="31">
        <f t="shared" si="21"/>
        <v>3.1365625858306885</v>
      </c>
      <c r="G349" s="32">
        <v>1.8506250381469727</v>
      </c>
      <c r="H349" s="32">
        <v>4.4225001335144043</v>
      </c>
      <c r="I349" s="30">
        <v>0.82866668701171875</v>
      </c>
      <c r="J349" s="31">
        <f t="shared" si="22"/>
        <v>2.8250000079472861</v>
      </c>
      <c r="K349" s="32">
        <v>5.25</v>
      </c>
      <c r="L349" s="32">
        <v>1.7250000238418579</v>
      </c>
      <c r="M349" s="33">
        <v>1.5</v>
      </c>
    </row>
    <row r="350" spans="1:13" x14ac:dyDescent="0.25">
      <c r="A350" s="11" t="str">
        <f t="shared" si="20"/>
        <v>FIN_2005</v>
      </c>
      <c r="B350" t="s">
        <v>13</v>
      </c>
      <c r="C350" s="8" t="s">
        <v>46</v>
      </c>
      <c r="D350" s="4">
        <v>2005</v>
      </c>
      <c r="E350" s="30">
        <f t="shared" si="23"/>
        <v>2.5858958562215171</v>
      </c>
      <c r="F350" s="31">
        <f t="shared" si="21"/>
        <v>3.119687557220459</v>
      </c>
      <c r="G350" s="32">
        <v>1.8168749809265137</v>
      </c>
      <c r="H350" s="32">
        <v>4.4225001335144043</v>
      </c>
      <c r="I350" s="30">
        <v>0.81599998474121094</v>
      </c>
      <c r="J350" s="31">
        <f t="shared" si="22"/>
        <v>2.8200000127156577</v>
      </c>
      <c r="K350" s="32">
        <v>5.25</v>
      </c>
      <c r="L350" s="32">
        <v>1.7100000381469727</v>
      </c>
      <c r="M350" s="33">
        <v>1.5</v>
      </c>
    </row>
    <row r="351" spans="1:13" x14ac:dyDescent="0.25">
      <c r="A351" s="11" t="str">
        <f t="shared" si="20"/>
        <v>FIN_2006</v>
      </c>
      <c r="B351" t="s">
        <v>13</v>
      </c>
      <c r="C351" s="8" t="s">
        <v>46</v>
      </c>
      <c r="D351" s="4">
        <v>2006</v>
      </c>
      <c r="E351" s="30">
        <f t="shared" si="23"/>
        <v>2.5228819648424783</v>
      </c>
      <c r="F351" s="31">
        <f t="shared" si="21"/>
        <v>2.9778125286102295</v>
      </c>
      <c r="G351" s="32">
        <v>1.7831249237060547</v>
      </c>
      <c r="H351" s="32">
        <v>4.1725001335144043</v>
      </c>
      <c r="I351" s="30">
        <v>0.73666667938232422</v>
      </c>
      <c r="J351" s="31">
        <f t="shared" si="22"/>
        <v>2.8150000174840293</v>
      </c>
      <c r="K351" s="32">
        <v>5.25</v>
      </c>
      <c r="L351" s="32">
        <v>1.6950000524520874</v>
      </c>
      <c r="M351" s="33">
        <v>1.5</v>
      </c>
    </row>
    <row r="352" spans="1:13" x14ac:dyDescent="0.25">
      <c r="A352" s="11" t="str">
        <f t="shared" si="20"/>
        <v>FIN_2007</v>
      </c>
      <c r="B352" t="s">
        <v>13</v>
      </c>
      <c r="C352" s="8" t="s">
        <v>46</v>
      </c>
      <c r="D352" s="4">
        <v>2007</v>
      </c>
      <c r="E352" s="30">
        <f t="shared" si="23"/>
        <v>2.4855972230434418</v>
      </c>
      <c r="F352" s="31">
        <f t="shared" si="21"/>
        <v>2.9131250381469727</v>
      </c>
      <c r="G352" s="32">
        <v>1.653749942779541</v>
      </c>
      <c r="H352" s="32">
        <v>4.1725001335144043</v>
      </c>
      <c r="I352" s="30">
        <v>0.65733331441879272</v>
      </c>
      <c r="J352" s="31">
        <f t="shared" si="22"/>
        <v>2.8099999825159707</v>
      </c>
      <c r="K352" s="32">
        <v>5.25</v>
      </c>
      <c r="L352" s="32">
        <v>1.6799999475479126</v>
      </c>
      <c r="M352" s="33">
        <v>1.5</v>
      </c>
    </row>
    <row r="353" spans="1:13" x14ac:dyDescent="0.25">
      <c r="A353" s="11" t="str">
        <f t="shared" ref="A353:A406" si="24">B353&amp;"_"&amp;D353</f>
        <v>FIN_2008</v>
      </c>
      <c r="B353" t="s">
        <v>13</v>
      </c>
      <c r="C353" s="8" t="s">
        <v>46</v>
      </c>
      <c r="D353" s="4">
        <v>2008</v>
      </c>
      <c r="E353" s="30">
        <f t="shared" si="23"/>
        <v>2.4841157495975494</v>
      </c>
      <c r="F353" s="31">
        <f t="shared" ref="F353:F406" si="25">AVERAGE(G353:H353)</f>
        <v>2.9131250381469727</v>
      </c>
      <c r="G353" s="32">
        <v>1.653749942779541</v>
      </c>
      <c r="H353" s="32">
        <v>4.1725001335144043</v>
      </c>
      <c r="I353" s="30">
        <v>0.64844447374343872</v>
      </c>
      <c r="J353" s="31">
        <f t="shared" ref="J353:J406" si="26">AVERAGE(K353:M353)</f>
        <v>2.8099999825159707</v>
      </c>
      <c r="K353" s="32">
        <v>5.25</v>
      </c>
      <c r="L353" s="32">
        <v>1.6799999475479126</v>
      </c>
      <c r="M353" s="33">
        <v>1.5</v>
      </c>
    </row>
    <row r="354" spans="1:13" x14ac:dyDescent="0.25">
      <c r="A354" s="11" t="str">
        <f t="shared" si="24"/>
        <v>FIN_2009</v>
      </c>
      <c r="B354" t="s">
        <v>13</v>
      </c>
      <c r="C354" s="8" t="s">
        <v>46</v>
      </c>
      <c r="D354" s="4">
        <v>2009</v>
      </c>
      <c r="E354" s="30">
        <f t="shared" si="23"/>
        <v>2.4826342662175498</v>
      </c>
      <c r="F354" s="31">
        <f t="shared" si="25"/>
        <v>2.9131250381469727</v>
      </c>
      <c r="G354" s="32">
        <v>1.653749942779541</v>
      </c>
      <c r="H354" s="32">
        <v>4.1725001335144043</v>
      </c>
      <c r="I354" s="30">
        <v>0.63955557346343994</v>
      </c>
      <c r="J354" s="31">
        <f t="shared" si="26"/>
        <v>2.8099999825159707</v>
      </c>
      <c r="K354" s="32">
        <v>5.25</v>
      </c>
      <c r="L354" s="32">
        <v>1.6799999475479126</v>
      </c>
      <c r="M354" s="33">
        <v>1.5</v>
      </c>
    </row>
    <row r="355" spans="1:13" x14ac:dyDescent="0.25">
      <c r="A355" s="11" t="str">
        <f t="shared" si="24"/>
        <v>FIN_2010</v>
      </c>
      <c r="B355" t="s">
        <v>13</v>
      </c>
      <c r="C355" s="8" t="s">
        <v>46</v>
      </c>
      <c r="D355" s="4">
        <v>2010</v>
      </c>
      <c r="E355" s="30">
        <f t="shared" si="23"/>
        <v>2.4810138940811157</v>
      </c>
      <c r="F355" s="31">
        <f t="shared" si="25"/>
        <v>2.9131250381469727</v>
      </c>
      <c r="G355" s="32">
        <v>1.653749942779541</v>
      </c>
      <c r="H355" s="32">
        <v>4.1725001335144043</v>
      </c>
      <c r="I355" s="30">
        <v>0.62983334064483643</v>
      </c>
      <c r="J355" s="31">
        <f t="shared" si="26"/>
        <v>2.8099999825159707</v>
      </c>
      <c r="K355" s="32">
        <v>5.25</v>
      </c>
      <c r="L355" s="32">
        <v>1.6799999475479126</v>
      </c>
      <c r="M355" s="33">
        <v>1.5</v>
      </c>
    </row>
    <row r="356" spans="1:13" x14ac:dyDescent="0.25">
      <c r="A356" s="11" t="str">
        <f t="shared" si="24"/>
        <v>FIN_2011</v>
      </c>
      <c r="B356" t="s">
        <v>13</v>
      </c>
      <c r="C356" s="8" t="s">
        <v>46</v>
      </c>
      <c r="D356" s="4">
        <v>2011</v>
      </c>
      <c r="E356" s="30">
        <f t="shared" si="23"/>
        <v>2.3951504826545715</v>
      </c>
      <c r="F356" s="31">
        <f t="shared" si="25"/>
        <v>2.9170625805854797</v>
      </c>
      <c r="G356" s="32">
        <v>1.6616250276565552</v>
      </c>
      <c r="H356" s="32">
        <v>4.1725001335144043</v>
      </c>
      <c r="I356" s="30">
        <v>0.60677778720855713</v>
      </c>
      <c r="J356" s="31">
        <f t="shared" si="26"/>
        <v>2.6433333158493042</v>
      </c>
      <c r="K356" s="32">
        <v>4.75</v>
      </c>
      <c r="L356" s="32">
        <v>1.6799999475479126</v>
      </c>
      <c r="M356" s="33">
        <v>1.5</v>
      </c>
    </row>
    <row r="357" spans="1:13" x14ac:dyDescent="0.25">
      <c r="A357" s="11" t="str">
        <f t="shared" si="24"/>
        <v>FIN_2012</v>
      </c>
      <c r="B357" t="s">
        <v>13</v>
      </c>
      <c r="C357" s="8" t="s">
        <v>46</v>
      </c>
      <c r="D357" s="4">
        <v>2012</v>
      </c>
      <c r="E357" s="30">
        <f t="shared" si="23"/>
        <v>2.3288078904151917</v>
      </c>
      <c r="F357" s="31">
        <f t="shared" si="25"/>
        <v>2.9170625805854797</v>
      </c>
      <c r="G357" s="32">
        <v>1.6616250276565552</v>
      </c>
      <c r="H357" s="32">
        <v>4.1725001335144043</v>
      </c>
      <c r="I357" s="30">
        <v>0.58372223377227783</v>
      </c>
      <c r="J357" s="31">
        <f t="shared" si="26"/>
        <v>2.5183333158493042</v>
      </c>
      <c r="K357" s="32">
        <v>4.375</v>
      </c>
      <c r="L357" s="32">
        <v>1.6799999475479126</v>
      </c>
      <c r="M357" s="33">
        <v>1.5</v>
      </c>
    </row>
    <row r="358" spans="1:13" x14ac:dyDescent="0.25">
      <c r="A358" s="11" t="str">
        <f t="shared" si="24"/>
        <v>FIN_2013</v>
      </c>
      <c r="B358" t="s">
        <v>13</v>
      </c>
      <c r="C358" s="8" t="s">
        <v>46</v>
      </c>
      <c r="D358" s="4">
        <v>2013</v>
      </c>
      <c r="E358" s="30">
        <f t="shared" si="23"/>
        <v>2.3246527910232544</v>
      </c>
      <c r="F358" s="31">
        <f t="shared" si="25"/>
        <v>2.9161250591278076</v>
      </c>
      <c r="G358" s="32">
        <v>1.6597499847412109</v>
      </c>
      <c r="H358" s="32">
        <v>4.1725001335144043</v>
      </c>
      <c r="I358" s="30">
        <v>0.56066668033599854</v>
      </c>
      <c r="J358" s="31">
        <f t="shared" si="26"/>
        <v>2.5183333158493042</v>
      </c>
      <c r="K358" s="32">
        <v>4.375</v>
      </c>
      <c r="L358" s="32">
        <v>1.6799999475479126</v>
      </c>
      <c r="M358" s="33">
        <v>1.5</v>
      </c>
    </row>
    <row r="359" spans="1:13" x14ac:dyDescent="0.25">
      <c r="A359" s="11" t="str">
        <f t="shared" si="24"/>
        <v>FRA_1975</v>
      </c>
      <c r="B359" s="14" t="s">
        <v>14</v>
      </c>
      <c r="C359" s="7" t="s">
        <v>47</v>
      </c>
      <c r="D359" s="6">
        <v>1975</v>
      </c>
      <c r="E359" s="34">
        <f t="shared" si="23"/>
        <v>6</v>
      </c>
      <c r="F359" s="35">
        <f t="shared" si="25"/>
        <v>6</v>
      </c>
      <c r="G359" s="36">
        <v>6</v>
      </c>
      <c r="H359" s="36">
        <v>6</v>
      </c>
      <c r="I359" s="34">
        <v>6</v>
      </c>
      <c r="J359" s="35">
        <f t="shared" si="26"/>
        <v>6</v>
      </c>
      <c r="K359" s="36">
        <v>6</v>
      </c>
      <c r="L359" s="36">
        <v>6</v>
      </c>
      <c r="M359" s="37">
        <v>6</v>
      </c>
    </row>
    <row r="360" spans="1:13" x14ac:dyDescent="0.25">
      <c r="A360" s="11" t="str">
        <f t="shared" si="24"/>
        <v>FRA_1976</v>
      </c>
      <c r="B360" t="s">
        <v>14</v>
      </c>
      <c r="C360" s="7" t="s">
        <v>47</v>
      </c>
      <c r="D360" s="6">
        <v>1976</v>
      </c>
      <c r="E360" s="34">
        <f t="shared" si="23"/>
        <v>6</v>
      </c>
      <c r="F360" s="35">
        <f t="shared" si="25"/>
        <v>6</v>
      </c>
      <c r="G360" s="36">
        <v>6</v>
      </c>
      <c r="H360" s="36">
        <v>6</v>
      </c>
      <c r="I360" s="34">
        <v>6</v>
      </c>
      <c r="J360" s="35">
        <f t="shared" si="26"/>
        <v>6</v>
      </c>
      <c r="K360" s="36">
        <v>6</v>
      </c>
      <c r="L360" s="36">
        <v>6</v>
      </c>
      <c r="M360" s="37">
        <v>6</v>
      </c>
    </row>
    <row r="361" spans="1:13" x14ac:dyDescent="0.25">
      <c r="A361" s="11" t="str">
        <f t="shared" si="24"/>
        <v>FRA_1977</v>
      </c>
      <c r="B361" t="s">
        <v>14</v>
      </c>
      <c r="C361" s="7" t="s">
        <v>47</v>
      </c>
      <c r="D361" s="6">
        <v>1977</v>
      </c>
      <c r="E361" s="34">
        <f t="shared" si="23"/>
        <v>6</v>
      </c>
      <c r="F361" s="35">
        <f t="shared" si="25"/>
        <v>6</v>
      </c>
      <c r="G361" s="36">
        <v>6</v>
      </c>
      <c r="H361" s="36">
        <v>6</v>
      </c>
      <c r="I361" s="34">
        <v>6</v>
      </c>
      <c r="J361" s="35">
        <f t="shared" si="26"/>
        <v>6</v>
      </c>
      <c r="K361" s="36">
        <v>6</v>
      </c>
      <c r="L361" s="36">
        <v>6</v>
      </c>
      <c r="M361" s="37">
        <v>6</v>
      </c>
    </row>
    <row r="362" spans="1:13" x14ac:dyDescent="0.25">
      <c r="A362" s="11" t="str">
        <f t="shared" si="24"/>
        <v>FRA_1978</v>
      </c>
      <c r="B362" t="s">
        <v>14</v>
      </c>
      <c r="C362" s="7" t="s">
        <v>47</v>
      </c>
      <c r="D362" s="6">
        <v>1978</v>
      </c>
      <c r="E362" s="34">
        <f t="shared" si="23"/>
        <v>6</v>
      </c>
      <c r="F362" s="35">
        <f t="shared" si="25"/>
        <v>6</v>
      </c>
      <c r="G362" s="36">
        <v>6</v>
      </c>
      <c r="H362" s="36">
        <v>6</v>
      </c>
      <c r="I362" s="34">
        <v>6</v>
      </c>
      <c r="J362" s="35">
        <f t="shared" si="26"/>
        <v>6</v>
      </c>
      <c r="K362" s="36">
        <v>6</v>
      </c>
      <c r="L362" s="36">
        <v>6</v>
      </c>
      <c r="M362" s="37">
        <v>6</v>
      </c>
    </row>
    <row r="363" spans="1:13" x14ac:dyDescent="0.25">
      <c r="A363" s="11" t="str">
        <f t="shared" si="24"/>
        <v>FRA_1979</v>
      </c>
      <c r="B363" t="s">
        <v>14</v>
      </c>
      <c r="C363" s="7" t="s">
        <v>47</v>
      </c>
      <c r="D363" s="6">
        <v>1979</v>
      </c>
      <c r="E363" s="34">
        <f t="shared" si="23"/>
        <v>6</v>
      </c>
      <c r="F363" s="35">
        <f t="shared" si="25"/>
        <v>6</v>
      </c>
      <c r="G363" s="36">
        <v>6</v>
      </c>
      <c r="H363" s="36">
        <v>6</v>
      </c>
      <c r="I363" s="34">
        <v>6</v>
      </c>
      <c r="J363" s="35">
        <f t="shared" si="26"/>
        <v>6</v>
      </c>
      <c r="K363" s="36">
        <v>6</v>
      </c>
      <c r="L363" s="36">
        <v>6</v>
      </c>
      <c r="M363" s="37">
        <v>6</v>
      </c>
    </row>
    <row r="364" spans="1:13" x14ac:dyDescent="0.25">
      <c r="A364" s="11" t="str">
        <f t="shared" si="24"/>
        <v>FRA_1980</v>
      </c>
      <c r="B364" t="s">
        <v>14</v>
      </c>
      <c r="C364" s="7" t="s">
        <v>47</v>
      </c>
      <c r="D364" s="6">
        <v>1980</v>
      </c>
      <c r="E364" s="34">
        <f t="shared" si="23"/>
        <v>6</v>
      </c>
      <c r="F364" s="35">
        <f t="shared" si="25"/>
        <v>6</v>
      </c>
      <c r="G364" s="36">
        <v>6</v>
      </c>
      <c r="H364" s="36">
        <v>6</v>
      </c>
      <c r="I364" s="34">
        <v>6</v>
      </c>
      <c r="J364" s="35">
        <f t="shared" si="26"/>
        <v>6</v>
      </c>
      <c r="K364" s="36">
        <v>6</v>
      </c>
      <c r="L364" s="36">
        <v>6</v>
      </c>
      <c r="M364" s="37">
        <v>6</v>
      </c>
    </row>
    <row r="365" spans="1:13" x14ac:dyDescent="0.25">
      <c r="A365" s="11" t="str">
        <f t="shared" si="24"/>
        <v>FRA_1981</v>
      </c>
      <c r="B365" t="s">
        <v>14</v>
      </c>
      <c r="C365" s="7" t="s">
        <v>47</v>
      </c>
      <c r="D365" s="6">
        <v>1981</v>
      </c>
      <c r="E365" s="34">
        <f t="shared" si="23"/>
        <v>6</v>
      </c>
      <c r="F365" s="35">
        <f t="shared" si="25"/>
        <v>6</v>
      </c>
      <c r="G365" s="36">
        <v>6</v>
      </c>
      <c r="H365" s="36">
        <v>6</v>
      </c>
      <c r="I365" s="34">
        <v>6</v>
      </c>
      <c r="J365" s="35">
        <f t="shared" si="26"/>
        <v>6</v>
      </c>
      <c r="K365" s="36">
        <v>6</v>
      </c>
      <c r="L365" s="36">
        <v>6</v>
      </c>
      <c r="M365" s="37">
        <v>6</v>
      </c>
    </row>
    <row r="366" spans="1:13" x14ac:dyDescent="0.25">
      <c r="A366" s="11" t="str">
        <f t="shared" si="24"/>
        <v>FRA_1982</v>
      </c>
      <c r="B366" t="s">
        <v>14</v>
      </c>
      <c r="C366" s="7" t="s">
        <v>47</v>
      </c>
      <c r="D366" s="6">
        <v>1982</v>
      </c>
      <c r="E366" s="34">
        <f t="shared" si="23"/>
        <v>6</v>
      </c>
      <c r="F366" s="35">
        <f t="shared" si="25"/>
        <v>6</v>
      </c>
      <c r="G366" s="36">
        <v>6</v>
      </c>
      <c r="H366" s="36">
        <v>6</v>
      </c>
      <c r="I366" s="34">
        <v>6</v>
      </c>
      <c r="J366" s="35">
        <f t="shared" si="26"/>
        <v>6</v>
      </c>
      <c r="K366" s="36">
        <v>6</v>
      </c>
      <c r="L366" s="36">
        <v>6</v>
      </c>
      <c r="M366" s="37">
        <v>6</v>
      </c>
    </row>
    <row r="367" spans="1:13" x14ac:dyDescent="0.25">
      <c r="A367" s="11" t="str">
        <f t="shared" si="24"/>
        <v>FRA_1983</v>
      </c>
      <c r="B367" t="s">
        <v>14</v>
      </c>
      <c r="C367" s="7" t="s">
        <v>47</v>
      </c>
      <c r="D367" s="6">
        <v>1983</v>
      </c>
      <c r="E367" s="34">
        <f t="shared" si="23"/>
        <v>6</v>
      </c>
      <c r="F367" s="35">
        <f t="shared" si="25"/>
        <v>6</v>
      </c>
      <c r="G367" s="36">
        <v>6</v>
      </c>
      <c r="H367" s="36">
        <v>6</v>
      </c>
      <c r="I367" s="34">
        <v>6</v>
      </c>
      <c r="J367" s="35">
        <f t="shared" si="26"/>
        <v>6</v>
      </c>
      <c r="K367" s="36">
        <v>6</v>
      </c>
      <c r="L367" s="36">
        <v>6</v>
      </c>
      <c r="M367" s="37">
        <v>6</v>
      </c>
    </row>
    <row r="368" spans="1:13" x14ac:dyDescent="0.25">
      <c r="A368" s="11" t="str">
        <f t="shared" si="24"/>
        <v>FRA_1984</v>
      </c>
      <c r="B368" t="s">
        <v>14</v>
      </c>
      <c r="C368" s="7" t="s">
        <v>47</v>
      </c>
      <c r="D368" s="6">
        <v>1984</v>
      </c>
      <c r="E368" s="34">
        <f t="shared" si="23"/>
        <v>6</v>
      </c>
      <c r="F368" s="35">
        <f t="shared" si="25"/>
        <v>6</v>
      </c>
      <c r="G368" s="36">
        <v>6</v>
      </c>
      <c r="H368" s="36">
        <v>6</v>
      </c>
      <c r="I368" s="34">
        <v>6</v>
      </c>
      <c r="J368" s="35">
        <f t="shared" si="26"/>
        <v>6</v>
      </c>
      <c r="K368" s="36">
        <v>6</v>
      </c>
      <c r="L368" s="36">
        <v>6</v>
      </c>
      <c r="M368" s="37">
        <v>6</v>
      </c>
    </row>
    <row r="369" spans="1:13" x14ac:dyDescent="0.25">
      <c r="A369" s="11" t="str">
        <f t="shared" si="24"/>
        <v>FRA_1985</v>
      </c>
      <c r="B369" t="s">
        <v>14</v>
      </c>
      <c r="C369" s="7" t="s">
        <v>47</v>
      </c>
      <c r="D369" s="6">
        <v>1985</v>
      </c>
      <c r="E369" s="34">
        <f t="shared" si="23"/>
        <v>6</v>
      </c>
      <c r="F369" s="35">
        <f t="shared" si="25"/>
        <v>6</v>
      </c>
      <c r="G369" s="36">
        <v>6</v>
      </c>
      <c r="H369" s="36">
        <v>6</v>
      </c>
      <c r="I369" s="34">
        <v>6</v>
      </c>
      <c r="J369" s="35">
        <f t="shared" si="26"/>
        <v>6</v>
      </c>
      <c r="K369" s="36">
        <v>6</v>
      </c>
      <c r="L369" s="36">
        <v>6</v>
      </c>
      <c r="M369" s="37">
        <v>6</v>
      </c>
    </row>
    <row r="370" spans="1:13" x14ac:dyDescent="0.25">
      <c r="A370" s="11" t="str">
        <f t="shared" si="24"/>
        <v>FRA_1986</v>
      </c>
      <c r="B370" t="s">
        <v>14</v>
      </c>
      <c r="C370" s="7" t="s">
        <v>47</v>
      </c>
      <c r="D370" s="6">
        <v>1986</v>
      </c>
      <c r="E370" s="34">
        <f t="shared" si="23"/>
        <v>5.875</v>
      </c>
      <c r="F370" s="35">
        <f t="shared" si="25"/>
        <v>6</v>
      </c>
      <c r="G370" s="36">
        <v>6</v>
      </c>
      <c r="H370" s="36">
        <v>6</v>
      </c>
      <c r="I370" s="34">
        <v>6</v>
      </c>
      <c r="J370" s="35">
        <f t="shared" si="26"/>
        <v>5.75</v>
      </c>
      <c r="K370" s="36">
        <v>6</v>
      </c>
      <c r="L370" s="36">
        <v>6</v>
      </c>
      <c r="M370" s="37">
        <v>5.25</v>
      </c>
    </row>
    <row r="371" spans="1:13" x14ac:dyDescent="0.25">
      <c r="A371" s="11" t="str">
        <f t="shared" si="24"/>
        <v>FRA_1987</v>
      </c>
      <c r="B371" t="s">
        <v>14</v>
      </c>
      <c r="C371" s="7" t="s">
        <v>47</v>
      </c>
      <c r="D371" s="6">
        <v>1987</v>
      </c>
      <c r="E371" s="34">
        <f t="shared" si="23"/>
        <v>5.7753030459086103</v>
      </c>
      <c r="F371" s="35">
        <f t="shared" si="25"/>
        <v>6</v>
      </c>
      <c r="G371" s="36">
        <v>6</v>
      </c>
      <c r="H371" s="36">
        <v>6</v>
      </c>
      <c r="I371" s="34">
        <v>5.4018182754516602</v>
      </c>
      <c r="J371" s="35">
        <f t="shared" si="26"/>
        <v>5.75</v>
      </c>
      <c r="K371" s="36">
        <v>6</v>
      </c>
      <c r="L371" s="36">
        <v>6</v>
      </c>
      <c r="M371" s="37">
        <v>5.25</v>
      </c>
    </row>
    <row r="372" spans="1:13" x14ac:dyDescent="0.25">
      <c r="A372" s="11" t="str">
        <f t="shared" si="24"/>
        <v>FRA_1988</v>
      </c>
      <c r="B372" t="s">
        <v>14</v>
      </c>
      <c r="C372" s="7" t="s">
        <v>47</v>
      </c>
      <c r="D372" s="6">
        <v>1988</v>
      </c>
      <c r="E372" s="34">
        <f t="shared" si="23"/>
        <v>5.7728282610575361</v>
      </c>
      <c r="F372" s="35">
        <f t="shared" si="25"/>
        <v>6</v>
      </c>
      <c r="G372" s="36">
        <v>6</v>
      </c>
      <c r="H372" s="36">
        <v>6</v>
      </c>
      <c r="I372" s="34">
        <v>5.3869695663452148</v>
      </c>
      <c r="J372" s="35">
        <f t="shared" si="26"/>
        <v>5.75</v>
      </c>
      <c r="K372" s="36">
        <v>6</v>
      </c>
      <c r="L372" s="36">
        <v>6</v>
      </c>
      <c r="M372" s="37">
        <v>5.25</v>
      </c>
    </row>
    <row r="373" spans="1:13" x14ac:dyDescent="0.25">
      <c r="A373" s="11" t="str">
        <f t="shared" si="24"/>
        <v>FRA_1989</v>
      </c>
      <c r="B373" t="s">
        <v>14</v>
      </c>
      <c r="C373" s="7" t="s">
        <v>47</v>
      </c>
      <c r="D373" s="6">
        <v>1989</v>
      </c>
      <c r="E373" s="34">
        <f t="shared" si="23"/>
        <v>5.4370202223459883</v>
      </c>
      <c r="F373" s="35">
        <f t="shared" si="25"/>
        <v>6</v>
      </c>
      <c r="G373" s="36">
        <v>6</v>
      </c>
      <c r="H373" s="36">
        <v>6</v>
      </c>
      <c r="I373" s="34">
        <v>5.3721213340759277</v>
      </c>
      <c r="J373" s="35">
        <f t="shared" si="26"/>
        <v>5.083333333333333</v>
      </c>
      <c r="K373" s="36">
        <v>6</v>
      </c>
      <c r="L373" s="36">
        <v>6</v>
      </c>
      <c r="M373" s="37">
        <v>3.25</v>
      </c>
    </row>
    <row r="374" spans="1:13" x14ac:dyDescent="0.25">
      <c r="A374" s="11" t="str">
        <f t="shared" si="24"/>
        <v>FRA_1990</v>
      </c>
      <c r="B374" t="s">
        <v>14</v>
      </c>
      <c r="C374" s="7" t="s">
        <v>47</v>
      </c>
      <c r="D374" s="6">
        <v>1990</v>
      </c>
      <c r="E374" s="34">
        <f t="shared" si="23"/>
        <v>5.434545437494914</v>
      </c>
      <c r="F374" s="35">
        <f t="shared" si="25"/>
        <v>6</v>
      </c>
      <c r="G374" s="36">
        <v>6</v>
      </c>
      <c r="H374" s="36">
        <v>6</v>
      </c>
      <c r="I374" s="34">
        <v>5.3572726249694824</v>
      </c>
      <c r="J374" s="35">
        <f t="shared" si="26"/>
        <v>5.083333333333333</v>
      </c>
      <c r="K374" s="36">
        <v>6</v>
      </c>
      <c r="L374" s="36">
        <v>6</v>
      </c>
      <c r="M374" s="37">
        <v>3.25</v>
      </c>
    </row>
    <row r="375" spans="1:13" x14ac:dyDescent="0.25">
      <c r="A375" s="11" t="str">
        <f t="shared" si="24"/>
        <v>FRA_1991</v>
      </c>
      <c r="B375" t="s">
        <v>14</v>
      </c>
      <c r="C375" s="7" t="s">
        <v>47</v>
      </c>
      <c r="D375" s="6">
        <v>1991</v>
      </c>
      <c r="E375" s="34">
        <f t="shared" si="23"/>
        <v>5.4320707321166992</v>
      </c>
      <c r="F375" s="35">
        <f t="shared" si="25"/>
        <v>6</v>
      </c>
      <c r="G375" s="36">
        <v>6</v>
      </c>
      <c r="H375" s="36">
        <v>6</v>
      </c>
      <c r="I375" s="34">
        <v>5.3424243927001953</v>
      </c>
      <c r="J375" s="35">
        <f t="shared" si="26"/>
        <v>5.083333333333333</v>
      </c>
      <c r="K375" s="36">
        <v>6</v>
      </c>
      <c r="L375" s="36">
        <v>6</v>
      </c>
      <c r="M375" s="37">
        <v>3.25</v>
      </c>
    </row>
    <row r="376" spans="1:13" x14ac:dyDescent="0.25">
      <c r="A376" s="11" t="str">
        <f t="shared" si="24"/>
        <v>FRA_1992</v>
      </c>
      <c r="B376" t="s">
        <v>14</v>
      </c>
      <c r="C376" s="7" t="s">
        <v>47</v>
      </c>
      <c r="D376" s="6">
        <v>1992</v>
      </c>
      <c r="E376" s="34">
        <f t="shared" si="23"/>
        <v>5.429595947265625</v>
      </c>
      <c r="F376" s="35">
        <f t="shared" si="25"/>
        <v>6</v>
      </c>
      <c r="G376" s="36">
        <v>6</v>
      </c>
      <c r="H376" s="36">
        <v>6</v>
      </c>
      <c r="I376" s="34">
        <v>5.32757568359375</v>
      </c>
      <c r="J376" s="35">
        <f t="shared" si="26"/>
        <v>5.083333333333333</v>
      </c>
      <c r="K376" s="36">
        <v>6</v>
      </c>
      <c r="L376" s="36">
        <v>6</v>
      </c>
      <c r="M376" s="37">
        <v>3.25</v>
      </c>
    </row>
    <row r="377" spans="1:13" x14ac:dyDescent="0.25">
      <c r="A377" s="11" t="str">
        <f t="shared" si="24"/>
        <v>FRA_1993</v>
      </c>
      <c r="B377" t="s">
        <v>14</v>
      </c>
      <c r="C377" s="7" t="s">
        <v>47</v>
      </c>
      <c r="D377" s="6">
        <v>1993</v>
      </c>
      <c r="E377" s="34">
        <f t="shared" si="23"/>
        <v>5.0937879085540771</v>
      </c>
      <c r="F377" s="35">
        <f t="shared" si="25"/>
        <v>6</v>
      </c>
      <c r="G377" s="36">
        <v>6</v>
      </c>
      <c r="H377" s="36">
        <v>6</v>
      </c>
      <c r="I377" s="34">
        <v>5.3127274513244629</v>
      </c>
      <c r="J377" s="35">
        <f t="shared" si="26"/>
        <v>4.416666666666667</v>
      </c>
      <c r="K377" s="36">
        <v>6</v>
      </c>
      <c r="L377" s="36">
        <v>4</v>
      </c>
      <c r="M377" s="37">
        <v>3.25</v>
      </c>
    </row>
    <row r="378" spans="1:13" x14ac:dyDescent="0.25">
      <c r="A378" s="11" t="str">
        <f t="shared" si="24"/>
        <v>FRA_1994</v>
      </c>
      <c r="B378" t="s">
        <v>14</v>
      </c>
      <c r="C378" s="7" t="s">
        <v>47</v>
      </c>
      <c r="D378" s="6">
        <v>1994</v>
      </c>
      <c r="E378" s="34">
        <f t="shared" si="23"/>
        <v>5.0913131237030029</v>
      </c>
      <c r="F378" s="35">
        <f t="shared" si="25"/>
        <v>6</v>
      </c>
      <c r="G378" s="36">
        <v>6</v>
      </c>
      <c r="H378" s="36">
        <v>6</v>
      </c>
      <c r="I378" s="34">
        <v>5.2978787422180176</v>
      </c>
      <c r="J378" s="35">
        <f t="shared" si="26"/>
        <v>4.416666666666667</v>
      </c>
      <c r="K378" s="36">
        <v>6</v>
      </c>
      <c r="L378" s="36">
        <v>4</v>
      </c>
      <c r="M378" s="37">
        <v>3.25</v>
      </c>
    </row>
    <row r="379" spans="1:13" x14ac:dyDescent="0.25">
      <c r="A379" s="11" t="str">
        <f t="shared" si="24"/>
        <v>FRA_1995</v>
      </c>
      <c r="B379" t="s">
        <v>14</v>
      </c>
      <c r="C379" s="7" t="s">
        <v>47</v>
      </c>
      <c r="D379" s="6">
        <v>1995</v>
      </c>
      <c r="E379" s="34">
        <f t="shared" si="23"/>
        <v>5.0888383388519287</v>
      </c>
      <c r="F379" s="35">
        <f t="shared" si="25"/>
        <v>6</v>
      </c>
      <c r="G379" s="36">
        <v>6</v>
      </c>
      <c r="H379" s="36">
        <v>6</v>
      </c>
      <c r="I379" s="34">
        <v>5.2830300331115723</v>
      </c>
      <c r="J379" s="35">
        <f t="shared" si="26"/>
        <v>4.416666666666667</v>
      </c>
      <c r="K379" s="36">
        <v>6</v>
      </c>
      <c r="L379" s="36">
        <v>4</v>
      </c>
      <c r="M379" s="37">
        <v>3.25</v>
      </c>
    </row>
    <row r="380" spans="1:13" x14ac:dyDescent="0.25">
      <c r="A380" s="11" t="str">
        <f t="shared" si="24"/>
        <v>FRA_1996</v>
      </c>
      <c r="B380" t="s">
        <v>14</v>
      </c>
      <c r="C380" s="7" t="s">
        <v>47</v>
      </c>
      <c r="D380" s="6">
        <v>1996</v>
      </c>
      <c r="E380" s="34">
        <f t="shared" si="23"/>
        <v>4.9446969827016192</v>
      </c>
      <c r="F380" s="35">
        <f t="shared" si="25"/>
        <v>6</v>
      </c>
      <c r="G380" s="36">
        <v>6</v>
      </c>
      <c r="H380" s="36">
        <v>6</v>
      </c>
      <c r="I380" s="34">
        <v>4.4181818962097168</v>
      </c>
      <c r="J380" s="35">
        <f t="shared" si="26"/>
        <v>4.416666666666667</v>
      </c>
      <c r="K380" s="36">
        <v>6</v>
      </c>
      <c r="L380" s="36">
        <v>4</v>
      </c>
      <c r="M380" s="37">
        <v>3.25</v>
      </c>
    </row>
    <row r="381" spans="1:13" x14ac:dyDescent="0.25">
      <c r="A381" s="11" t="str">
        <f t="shared" si="24"/>
        <v>FRA_1997</v>
      </c>
      <c r="B381" t="s">
        <v>14</v>
      </c>
      <c r="C381" s="7" t="s">
        <v>47</v>
      </c>
      <c r="D381" s="6">
        <v>1997</v>
      </c>
      <c r="E381" s="34">
        <f t="shared" si="23"/>
        <v>4.6505555709203081</v>
      </c>
      <c r="F381" s="35">
        <f t="shared" si="25"/>
        <v>6</v>
      </c>
      <c r="G381" s="36">
        <v>6</v>
      </c>
      <c r="H381" s="36">
        <v>6</v>
      </c>
      <c r="I381" s="34">
        <v>3.4033334255218506</v>
      </c>
      <c r="J381" s="35">
        <f t="shared" si="26"/>
        <v>4.166666666666667</v>
      </c>
      <c r="K381" s="36">
        <v>5.25</v>
      </c>
      <c r="L381" s="36">
        <v>4</v>
      </c>
      <c r="M381" s="37">
        <v>3.25</v>
      </c>
    </row>
    <row r="382" spans="1:13" x14ac:dyDescent="0.25">
      <c r="A382" s="11" t="str">
        <f t="shared" si="24"/>
        <v>FRA_1998</v>
      </c>
      <c r="B382" t="s">
        <v>14</v>
      </c>
      <c r="C382" s="7" t="s">
        <v>47</v>
      </c>
      <c r="D382" s="6">
        <v>1998</v>
      </c>
      <c r="E382" s="34">
        <f t="shared" si="23"/>
        <v>4.5027777751286822</v>
      </c>
      <c r="F382" s="35">
        <f t="shared" si="25"/>
        <v>6</v>
      </c>
      <c r="G382" s="36">
        <v>6</v>
      </c>
      <c r="H382" s="36">
        <v>6</v>
      </c>
      <c r="I382" s="34">
        <v>2.5166666507720947</v>
      </c>
      <c r="J382" s="35">
        <f t="shared" si="26"/>
        <v>4.166666666666667</v>
      </c>
      <c r="K382" s="36">
        <v>5.25</v>
      </c>
      <c r="L382" s="36">
        <v>4</v>
      </c>
      <c r="M382" s="37">
        <v>3.25</v>
      </c>
    </row>
    <row r="383" spans="1:13" x14ac:dyDescent="0.25">
      <c r="A383" s="11" t="str">
        <f t="shared" si="24"/>
        <v>FRA_1999</v>
      </c>
      <c r="B383" t="s">
        <v>14</v>
      </c>
      <c r="C383" s="7" t="s">
        <v>47</v>
      </c>
      <c r="D383" s="6">
        <v>1999</v>
      </c>
      <c r="E383" s="34">
        <f t="shared" si="23"/>
        <v>4.1922222773234052</v>
      </c>
      <c r="F383" s="35">
        <f t="shared" si="25"/>
        <v>5.7916667461395264</v>
      </c>
      <c r="G383" s="36">
        <v>5.5833334922790527</v>
      </c>
      <c r="H383" s="36">
        <v>6</v>
      </c>
      <c r="I383" s="34">
        <v>2.4200000762939453</v>
      </c>
      <c r="J383" s="35">
        <f t="shared" si="26"/>
        <v>3.7166666984558105</v>
      </c>
      <c r="K383" s="36">
        <v>5.25</v>
      </c>
      <c r="L383" s="36">
        <v>2.6500000953674316</v>
      </c>
      <c r="M383" s="37">
        <v>3.25</v>
      </c>
    </row>
    <row r="384" spans="1:13" x14ac:dyDescent="0.25">
      <c r="A384" s="11" t="str">
        <f t="shared" si="24"/>
        <v>FRA_2000</v>
      </c>
      <c r="B384" t="s">
        <v>14</v>
      </c>
      <c r="C384" s="7" t="s">
        <v>47</v>
      </c>
      <c r="D384" s="6">
        <v>2000</v>
      </c>
      <c r="E384" s="34">
        <f t="shared" si="23"/>
        <v>3.9987500508626304</v>
      </c>
      <c r="F384" s="35">
        <f t="shared" si="25"/>
        <v>5.4479167461395264</v>
      </c>
      <c r="G384" s="36">
        <v>4.8958334922790527</v>
      </c>
      <c r="H384" s="36">
        <v>6</v>
      </c>
      <c r="I384" s="34">
        <v>1.9466667175292969</v>
      </c>
      <c r="J384" s="35">
        <f t="shared" si="26"/>
        <v>3.7166666984558105</v>
      </c>
      <c r="K384" s="36">
        <v>5.25</v>
      </c>
      <c r="L384" s="36">
        <v>2.6500000953674316</v>
      </c>
      <c r="M384" s="37">
        <v>3.25</v>
      </c>
    </row>
    <row r="385" spans="1:13" x14ac:dyDescent="0.25">
      <c r="A385" s="11" t="str">
        <f t="shared" si="24"/>
        <v>FRA_2001</v>
      </c>
      <c r="B385" t="s">
        <v>14</v>
      </c>
      <c r="C385" s="7" t="s">
        <v>47</v>
      </c>
      <c r="D385" s="6">
        <v>2001</v>
      </c>
      <c r="E385" s="34">
        <f t="shared" si="23"/>
        <v>3.9893055955568948</v>
      </c>
      <c r="F385" s="35">
        <f t="shared" si="25"/>
        <v>5.4479167461395264</v>
      </c>
      <c r="G385" s="36">
        <v>4.8958334922790527</v>
      </c>
      <c r="H385" s="36">
        <v>6</v>
      </c>
      <c r="I385" s="34">
        <v>1.8899999856948853</v>
      </c>
      <c r="J385" s="35">
        <f t="shared" si="26"/>
        <v>3.7166666984558105</v>
      </c>
      <c r="K385" s="36">
        <v>5.25</v>
      </c>
      <c r="L385" s="36">
        <v>2.6500000953674316</v>
      </c>
      <c r="M385" s="37">
        <v>3.25</v>
      </c>
    </row>
    <row r="386" spans="1:13" x14ac:dyDescent="0.25">
      <c r="A386" s="11" t="str">
        <f t="shared" si="24"/>
        <v>FRA_2002</v>
      </c>
      <c r="B386" t="s">
        <v>14</v>
      </c>
      <c r="C386" s="7" t="s">
        <v>47</v>
      </c>
      <c r="D386" s="6">
        <v>2002</v>
      </c>
      <c r="E386" s="34">
        <f t="shared" si="23"/>
        <v>3.6030277609825134</v>
      </c>
      <c r="F386" s="35">
        <f t="shared" si="25"/>
        <v>4.8229166269302368</v>
      </c>
      <c r="G386" s="36">
        <v>3.6458332538604736</v>
      </c>
      <c r="H386" s="36">
        <v>6</v>
      </c>
      <c r="I386" s="34">
        <v>1.8223333358764648</v>
      </c>
      <c r="J386" s="35">
        <f t="shared" si="26"/>
        <v>3.3833333253860474</v>
      </c>
      <c r="K386" s="36">
        <v>5.25</v>
      </c>
      <c r="L386" s="36">
        <v>1.6499999761581421</v>
      </c>
      <c r="M386" s="37">
        <v>3.25</v>
      </c>
    </row>
    <row r="387" spans="1:13" x14ac:dyDescent="0.25">
      <c r="A387" s="11" t="str">
        <f t="shared" si="24"/>
        <v>FRA_2003</v>
      </c>
      <c r="B387" t="s">
        <v>14</v>
      </c>
      <c r="C387" s="7" t="s">
        <v>47</v>
      </c>
      <c r="D387" s="6">
        <v>2003</v>
      </c>
      <c r="E387" s="34">
        <f t="shared" si="23"/>
        <v>3.4279444217681885</v>
      </c>
      <c r="F387" s="35">
        <f t="shared" si="25"/>
        <v>4.3554166555404663</v>
      </c>
      <c r="G387" s="36">
        <v>3.6458332538604736</v>
      </c>
      <c r="H387" s="36">
        <v>5.065000057220459</v>
      </c>
      <c r="I387" s="34">
        <v>1.7068332433700562</v>
      </c>
      <c r="J387" s="35">
        <f t="shared" si="26"/>
        <v>3.3833333253860474</v>
      </c>
      <c r="K387" s="36">
        <v>5.25</v>
      </c>
      <c r="L387" s="36">
        <v>1.6499999761581421</v>
      </c>
      <c r="M387" s="37">
        <v>3.25</v>
      </c>
    </row>
    <row r="388" spans="1:13" x14ac:dyDescent="0.25">
      <c r="A388" s="11" t="str">
        <f t="shared" si="24"/>
        <v>FRA_2004</v>
      </c>
      <c r="B388" t="s">
        <v>14</v>
      </c>
      <c r="C388" s="7" t="s">
        <v>47</v>
      </c>
      <c r="D388" s="6">
        <v>2004</v>
      </c>
      <c r="E388" s="34">
        <f t="shared" si="23"/>
        <v>3.0361666878064475</v>
      </c>
      <c r="F388" s="35">
        <f t="shared" si="25"/>
        <v>4.0385416746139526</v>
      </c>
      <c r="G388" s="36">
        <v>3.5052082538604736</v>
      </c>
      <c r="H388" s="36">
        <v>4.5718750953674316</v>
      </c>
      <c r="I388" s="34">
        <v>1.4449167251586914</v>
      </c>
      <c r="J388" s="35">
        <f t="shared" si="26"/>
        <v>2.8983333508173623</v>
      </c>
      <c r="K388" s="36">
        <v>4.125</v>
      </c>
      <c r="L388" s="36">
        <v>1.3200000524520874</v>
      </c>
      <c r="M388" s="37">
        <v>3.25</v>
      </c>
    </row>
    <row r="389" spans="1:13" x14ac:dyDescent="0.25">
      <c r="A389" s="11" t="str">
        <f t="shared" si="24"/>
        <v>FRA_2005</v>
      </c>
      <c r="B389" t="s">
        <v>14</v>
      </c>
      <c r="C389" s="7" t="s">
        <v>47</v>
      </c>
      <c r="D389" s="6">
        <v>2005</v>
      </c>
      <c r="E389" s="34">
        <f t="shared" si="23"/>
        <v>2.9679305553436279</v>
      </c>
      <c r="F389" s="35">
        <f t="shared" si="25"/>
        <v>3.6993916034698486</v>
      </c>
      <c r="G389" s="36">
        <v>3.8802082538604736</v>
      </c>
      <c r="H389" s="36">
        <v>3.5185749530792236</v>
      </c>
      <c r="I389" s="34">
        <v>1.3388000726699829</v>
      </c>
      <c r="J389" s="35">
        <f t="shared" si="26"/>
        <v>3.0233333508173623</v>
      </c>
      <c r="K389" s="36">
        <v>3.75</v>
      </c>
      <c r="L389" s="36">
        <v>1.3200000524520874</v>
      </c>
      <c r="M389" s="37">
        <v>4</v>
      </c>
    </row>
    <row r="390" spans="1:13" x14ac:dyDescent="0.25">
      <c r="A390" s="11" t="str">
        <f t="shared" si="24"/>
        <v>FRA_2006</v>
      </c>
      <c r="B390" t="s">
        <v>14</v>
      </c>
      <c r="C390" s="7" t="s">
        <v>47</v>
      </c>
      <c r="D390" s="6">
        <v>2006</v>
      </c>
      <c r="E390" s="34">
        <f t="shared" si="23"/>
        <v>2.8110194206237793</v>
      </c>
      <c r="F390" s="35">
        <f t="shared" si="25"/>
        <v>3.5743916034698486</v>
      </c>
      <c r="G390" s="36">
        <v>3.8802082538604736</v>
      </c>
      <c r="H390" s="36">
        <v>3.2685749530792236</v>
      </c>
      <c r="I390" s="34">
        <v>1.2173333168029785</v>
      </c>
      <c r="J390" s="35">
        <f t="shared" si="26"/>
        <v>2.8333333333333335</v>
      </c>
      <c r="K390" s="36">
        <v>3.75</v>
      </c>
      <c r="L390" s="36">
        <v>0.75</v>
      </c>
      <c r="M390" s="37">
        <v>4</v>
      </c>
    </row>
    <row r="391" spans="1:13" x14ac:dyDescent="0.25">
      <c r="A391" s="11" t="str">
        <f t="shared" si="24"/>
        <v>FRA_2007</v>
      </c>
      <c r="B391" t="s">
        <v>14</v>
      </c>
      <c r="C391" s="7" t="s">
        <v>47</v>
      </c>
      <c r="D391" s="6">
        <v>2007</v>
      </c>
      <c r="E391" s="34">
        <f t="shared" si="23"/>
        <v>2.6820111175378165</v>
      </c>
      <c r="F391" s="35">
        <f t="shared" si="25"/>
        <v>3.3440999984741211</v>
      </c>
      <c r="G391" s="36">
        <v>3.5696249008178711</v>
      </c>
      <c r="H391" s="36">
        <v>3.1185750961303711</v>
      </c>
      <c r="I391" s="34">
        <v>1.0958666801452637</v>
      </c>
      <c r="J391" s="35">
        <f t="shared" si="26"/>
        <v>2.7693333427111306</v>
      </c>
      <c r="K391" s="36">
        <v>3.75</v>
      </c>
      <c r="L391" s="36">
        <v>0.55800002813339233</v>
      </c>
      <c r="M391" s="37">
        <v>4</v>
      </c>
    </row>
    <row r="392" spans="1:13" x14ac:dyDescent="0.25">
      <c r="A392" s="11" t="str">
        <f t="shared" si="24"/>
        <v>FRA_2008</v>
      </c>
      <c r="B392" t="s">
        <v>14</v>
      </c>
      <c r="C392" s="7" t="s">
        <v>47</v>
      </c>
      <c r="D392" s="6">
        <v>2008</v>
      </c>
      <c r="E392" s="34">
        <f t="shared" si="23"/>
        <v>2.6753736337025962</v>
      </c>
      <c r="F392" s="35">
        <f t="shared" si="25"/>
        <v>3.3435375690460205</v>
      </c>
      <c r="G392" s="36">
        <v>3.5685000419616699</v>
      </c>
      <c r="H392" s="36">
        <v>3.1185750961303711</v>
      </c>
      <c r="I392" s="34">
        <v>1.0706666707992554</v>
      </c>
      <c r="J392" s="35">
        <f t="shared" si="26"/>
        <v>2.7648333311080933</v>
      </c>
      <c r="K392" s="36">
        <v>3.75</v>
      </c>
      <c r="L392" s="36">
        <v>0.54449999332427979</v>
      </c>
      <c r="M392" s="37">
        <v>4</v>
      </c>
    </row>
    <row r="393" spans="1:13" x14ac:dyDescent="0.25">
      <c r="A393" s="11" t="str">
        <f t="shared" si="24"/>
        <v>FRA_2009</v>
      </c>
      <c r="B393" t="s">
        <v>14</v>
      </c>
      <c r="C393" s="7" t="s">
        <v>47</v>
      </c>
      <c r="D393" s="6">
        <v>2009</v>
      </c>
      <c r="E393" s="34">
        <f t="shared" ref="E393:E456" si="27">IF(AND(G393=".",H393=".",I393=".",K393=".",L393=".",M393="."),".",AVERAGE(G393,H393,I393,K393,L393,M393))</f>
        <v>2.5692694187164307</v>
      </c>
      <c r="F393" s="35">
        <f t="shared" si="25"/>
        <v>3.044624924659729</v>
      </c>
      <c r="G393" s="36">
        <v>3.5673749446868896</v>
      </c>
      <c r="H393" s="36">
        <v>2.5218749046325684</v>
      </c>
      <c r="I393" s="34">
        <v>1.045366644859314</v>
      </c>
      <c r="J393" s="35">
        <f t="shared" si="26"/>
        <v>2.7603333393732705</v>
      </c>
      <c r="K393" s="36">
        <v>3.75</v>
      </c>
      <c r="L393" s="36">
        <v>0.53100001811981201</v>
      </c>
      <c r="M393" s="37">
        <v>4</v>
      </c>
    </row>
    <row r="394" spans="1:13" x14ac:dyDescent="0.25">
      <c r="A394" s="11" t="str">
        <f t="shared" si="24"/>
        <v>FRA_2010</v>
      </c>
      <c r="B394" t="s">
        <v>14</v>
      </c>
      <c r="C394" s="7" t="s">
        <v>47</v>
      </c>
      <c r="D394" s="6">
        <v>2010</v>
      </c>
      <c r="E394" s="34">
        <f t="shared" si="27"/>
        <v>2.562859664360682</v>
      </c>
      <c r="F394" s="35">
        <f t="shared" si="25"/>
        <v>3.0440623760223389</v>
      </c>
      <c r="G394" s="36">
        <v>3.5662498474121094</v>
      </c>
      <c r="H394" s="36">
        <v>2.5218749046325684</v>
      </c>
      <c r="I394" s="34">
        <v>1.0215332508087158</v>
      </c>
      <c r="J394" s="35">
        <f t="shared" si="26"/>
        <v>2.7558333277702332</v>
      </c>
      <c r="K394" s="36">
        <v>3.75</v>
      </c>
      <c r="L394" s="36">
        <v>0.51749998331069946</v>
      </c>
      <c r="M394" s="37">
        <v>4</v>
      </c>
    </row>
    <row r="395" spans="1:13" x14ac:dyDescent="0.25">
      <c r="A395" s="11" t="str">
        <f t="shared" si="24"/>
        <v>FRA_2011</v>
      </c>
      <c r="B395" t="s">
        <v>14</v>
      </c>
      <c r="C395" s="7" t="s">
        <v>47</v>
      </c>
      <c r="D395" s="6">
        <v>2011</v>
      </c>
      <c r="E395" s="34">
        <f t="shared" si="27"/>
        <v>2.4952444334824881</v>
      </c>
      <c r="F395" s="35">
        <f t="shared" si="25"/>
        <v>2.8559999465942383</v>
      </c>
      <c r="G395" s="36">
        <v>3.1901249885559082</v>
      </c>
      <c r="H395" s="36">
        <v>2.5218749046325684</v>
      </c>
      <c r="I395" s="34">
        <v>1.0054666996002197</v>
      </c>
      <c r="J395" s="35">
        <f t="shared" si="26"/>
        <v>2.7513333360354104</v>
      </c>
      <c r="K395" s="36">
        <v>3.75</v>
      </c>
      <c r="L395" s="36">
        <v>0.50400000810623169</v>
      </c>
      <c r="M395" s="37">
        <v>4</v>
      </c>
    </row>
    <row r="396" spans="1:13" x14ac:dyDescent="0.25">
      <c r="A396" s="11" t="str">
        <f t="shared" si="24"/>
        <v>FRA_2012</v>
      </c>
      <c r="B396" t="s">
        <v>14</v>
      </c>
      <c r="C396" s="7" t="s">
        <v>47</v>
      </c>
      <c r="D396" s="6">
        <v>2012</v>
      </c>
      <c r="E396" s="34">
        <f t="shared" si="27"/>
        <v>2.4900291711091995</v>
      </c>
      <c r="F396" s="35">
        <f t="shared" si="25"/>
        <v>2.8554375171661377</v>
      </c>
      <c r="G396" s="36">
        <v>3.189000129699707</v>
      </c>
      <c r="H396" s="36">
        <v>2.5218749046325684</v>
      </c>
      <c r="I396" s="34">
        <v>0.98879998922348022</v>
      </c>
      <c r="J396" s="35">
        <f t="shared" si="26"/>
        <v>2.7468333343664804</v>
      </c>
      <c r="K396" s="36">
        <v>3.75</v>
      </c>
      <c r="L396" s="36">
        <v>0.49050000309944153</v>
      </c>
      <c r="M396" s="37">
        <v>4</v>
      </c>
    </row>
    <row r="397" spans="1:13" x14ac:dyDescent="0.25">
      <c r="A397" s="11" t="str">
        <f t="shared" si="24"/>
        <v>FRA_2013</v>
      </c>
      <c r="B397" t="s">
        <v>14</v>
      </c>
      <c r="C397" s="7" t="s">
        <v>47</v>
      </c>
      <c r="D397" s="6">
        <v>2013</v>
      </c>
      <c r="E397" s="34">
        <f t="shared" si="27"/>
        <v>2.4822360972563424</v>
      </c>
      <c r="F397" s="35">
        <f t="shared" si="25"/>
        <v>2.8548749685287476</v>
      </c>
      <c r="G397" s="36">
        <v>3.1878750324249268</v>
      </c>
      <c r="H397" s="36">
        <v>2.5218749046325684</v>
      </c>
      <c r="I397" s="34">
        <v>0.95666664838790894</v>
      </c>
      <c r="J397" s="35">
        <f t="shared" si="26"/>
        <v>2.7423333326975503</v>
      </c>
      <c r="K397" s="36">
        <v>3.75</v>
      </c>
      <c r="L397" s="36">
        <v>0.47699999809265137</v>
      </c>
      <c r="M397" s="37">
        <v>4</v>
      </c>
    </row>
    <row r="398" spans="1:13" x14ac:dyDescent="0.25">
      <c r="A398" s="11" t="str">
        <f t="shared" si="24"/>
        <v>DEU_1975</v>
      </c>
      <c r="B398" s="14" t="s">
        <v>15</v>
      </c>
      <c r="C398" s="8" t="s">
        <v>48</v>
      </c>
      <c r="D398" s="4">
        <v>1975</v>
      </c>
      <c r="E398" s="30">
        <f t="shared" si="27"/>
        <v>5.2750000158945722</v>
      </c>
      <c r="F398" s="31">
        <f t="shared" si="25"/>
        <v>4.125</v>
      </c>
      <c r="G398" s="32">
        <v>5</v>
      </c>
      <c r="H398" s="32">
        <v>3.25</v>
      </c>
      <c r="I398" s="30">
        <v>6</v>
      </c>
      <c r="J398" s="31">
        <f t="shared" si="26"/>
        <v>5.8000000317891436</v>
      </c>
      <c r="K398" s="32">
        <v>6</v>
      </c>
      <c r="L398" s="32">
        <v>5.4000000953674316</v>
      </c>
      <c r="M398" s="33">
        <v>6</v>
      </c>
    </row>
    <row r="399" spans="1:13" x14ac:dyDescent="0.25">
      <c r="A399" s="11" t="str">
        <f t="shared" si="24"/>
        <v>DEU_1976</v>
      </c>
      <c r="B399" t="s">
        <v>15</v>
      </c>
      <c r="C399" s="8" t="s">
        <v>48</v>
      </c>
      <c r="D399" s="4">
        <v>1976</v>
      </c>
      <c r="E399" s="30">
        <f t="shared" si="27"/>
        <v>5.2750000158945722</v>
      </c>
      <c r="F399" s="31">
        <f t="shared" si="25"/>
        <v>4.125</v>
      </c>
      <c r="G399" s="32">
        <v>5</v>
      </c>
      <c r="H399" s="32">
        <v>3.25</v>
      </c>
      <c r="I399" s="30">
        <v>6</v>
      </c>
      <c r="J399" s="31">
        <f t="shared" si="26"/>
        <v>5.8000000317891436</v>
      </c>
      <c r="K399" s="32">
        <v>6</v>
      </c>
      <c r="L399" s="32">
        <v>5.4000000953674316</v>
      </c>
      <c r="M399" s="33">
        <v>6</v>
      </c>
    </row>
    <row r="400" spans="1:13" x14ac:dyDescent="0.25">
      <c r="A400" s="11" t="str">
        <f t="shared" si="24"/>
        <v>DEU_1977</v>
      </c>
      <c r="B400" t="s">
        <v>15</v>
      </c>
      <c r="C400" s="8" t="s">
        <v>48</v>
      </c>
      <c r="D400" s="4">
        <v>1977</v>
      </c>
      <c r="E400" s="30">
        <f t="shared" si="27"/>
        <v>5.2750000158945722</v>
      </c>
      <c r="F400" s="31">
        <f t="shared" si="25"/>
        <v>4.125</v>
      </c>
      <c r="G400" s="32">
        <v>5</v>
      </c>
      <c r="H400" s="32">
        <v>3.25</v>
      </c>
      <c r="I400" s="30">
        <v>6</v>
      </c>
      <c r="J400" s="31">
        <f t="shared" si="26"/>
        <v>5.8000000317891436</v>
      </c>
      <c r="K400" s="32">
        <v>6</v>
      </c>
      <c r="L400" s="32">
        <v>5.4000000953674316</v>
      </c>
      <c r="M400" s="33">
        <v>6</v>
      </c>
    </row>
    <row r="401" spans="1:13" x14ac:dyDescent="0.25">
      <c r="A401" s="11" t="str">
        <f t="shared" si="24"/>
        <v>DEU_1978</v>
      </c>
      <c r="B401" t="s">
        <v>15</v>
      </c>
      <c r="C401" s="8" t="s">
        <v>48</v>
      </c>
      <c r="D401" s="4">
        <v>1978</v>
      </c>
      <c r="E401" s="30">
        <f t="shared" si="27"/>
        <v>5.2750000158945722</v>
      </c>
      <c r="F401" s="31">
        <f t="shared" si="25"/>
        <v>4.125</v>
      </c>
      <c r="G401" s="32">
        <v>5</v>
      </c>
      <c r="H401" s="32">
        <v>3.25</v>
      </c>
      <c r="I401" s="30">
        <v>6</v>
      </c>
      <c r="J401" s="31">
        <f t="shared" si="26"/>
        <v>5.8000000317891436</v>
      </c>
      <c r="K401" s="32">
        <v>6</v>
      </c>
      <c r="L401" s="32">
        <v>5.4000000953674316</v>
      </c>
      <c r="M401" s="33">
        <v>6</v>
      </c>
    </row>
    <row r="402" spans="1:13" x14ac:dyDescent="0.25">
      <c r="A402" s="11" t="str">
        <f t="shared" si="24"/>
        <v>DEU_1979</v>
      </c>
      <c r="B402" t="s">
        <v>15</v>
      </c>
      <c r="C402" s="8" t="s">
        <v>48</v>
      </c>
      <c r="D402" s="4">
        <v>1979</v>
      </c>
      <c r="E402" s="30">
        <f t="shared" si="27"/>
        <v>5.2750000158945722</v>
      </c>
      <c r="F402" s="31">
        <f t="shared" si="25"/>
        <v>4.125</v>
      </c>
      <c r="G402" s="32">
        <v>5</v>
      </c>
      <c r="H402" s="32">
        <v>3.25</v>
      </c>
      <c r="I402" s="30">
        <v>6</v>
      </c>
      <c r="J402" s="31">
        <f t="shared" si="26"/>
        <v>5.8000000317891436</v>
      </c>
      <c r="K402" s="32">
        <v>6</v>
      </c>
      <c r="L402" s="32">
        <v>5.4000000953674316</v>
      </c>
      <c r="M402" s="33">
        <v>6</v>
      </c>
    </row>
    <row r="403" spans="1:13" x14ac:dyDescent="0.25">
      <c r="A403" s="11" t="str">
        <f t="shared" si="24"/>
        <v>DEU_1980</v>
      </c>
      <c r="B403" t="s">
        <v>15</v>
      </c>
      <c r="C403" s="8" t="s">
        <v>48</v>
      </c>
      <c r="D403" s="4">
        <v>1980</v>
      </c>
      <c r="E403" s="30">
        <f t="shared" si="27"/>
        <v>5.2750000158945722</v>
      </c>
      <c r="F403" s="31">
        <f t="shared" si="25"/>
        <v>4.125</v>
      </c>
      <c r="G403" s="32">
        <v>5</v>
      </c>
      <c r="H403" s="32">
        <v>3.25</v>
      </c>
      <c r="I403" s="30">
        <v>6</v>
      </c>
      <c r="J403" s="31">
        <f t="shared" si="26"/>
        <v>5.8000000317891436</v>
      </c>
      <c r="K403" s="32">
        <v>6</v>
      </c>
      <c r="L403" s="32">
        <v>5.4000000953674316</v>
      </c>
      <c r="M403" s="33">
        <v>6</v>
      </c>
    </row>
    <row r="404" spans="1:13" x14ac:dyDescent="0.25">
      <c r="A404" s="11" t="str">
        <f t="shared" si="24"/>
        <v>DEU_1981</v>
      </c>
      <c r="B404" t="s">
        <v>15</v>
      </c>
      <c r="C404" s="8" t="s">
        <v>48</v>
      </c>
      <c r="D404" s="4">
        <v>1981</v>
      </c>
      <c r="E404" s="30">
        <f t="shared" si="27"/>
        <v>5.2750000158945722</v>
      </c>
      <c r="F404" s="31">
        <f t="shared" si="25"/>
        <v>4.125</v>
      </c>
      <c r="G404" s="32">
        <v>5</v>
      </c>
      <c r="H404" s="32">
        <v>3.25</v>
      </c>
      <c r="I404" s="30">
        <v>6</v>
      </c>
      <c r="J404" s="31">
        <f t="shared" si="26"/>
        <v>5.8000000317891436</v>
      </c>
      <c r="K404" s="32">
        <v>6</v>
      </c>
      <c r="L404" s="32">
        <v>5.4000000953674316</v>
      </c>
      <c r="M404" s="33">
        <v>6</v>
      </c>
    </row>
    <row r="405" spans="1:13" x14ac:dyDescent="0.25">
      <c r="A405" s="11" t="str">
        <f t="shared" si="24"/>
        <v>DEU_1982</v>
      </c>
      <c r="B405" t="s">
        <v>15</v>
      </c>
      <c r="C405" s="8" t="s">
        <v>48</v>
      </c>
      <c r="D405" s="4">
        <v>1982</v>
      </c>
      <c r="E405" s="30">
        <f t="shared" si="27"/>
        <v>5.2750000158945722</v>
      </c>
      <c r="F405" s="31">
        <f t="shared" si="25"/>
        <v>4.125</v>
      </c>
      <c r="G405" s="32">
        <v>5</v>
      </c>
      <c r="H405" s="32">
        <v>3.25</v>
      </c>
      <c r="I405" s="30">
        <v>6</v>
      </c>
      <c r="J405" s="31">
        <f t="shared" si="26"/>
        <v>5.8000000317891436</v>
      </c>
      <c r="K405" s="32">
        <v>6</v>
      </c>
      <c r="L405" s="32">
        <v>5.4000000953674316</v>
      </c>
      <c r="M405" s="33">
        <v>6</v>
      </c>
    </row>
    <row r="406" spans="1:13" x14ac:dyDescent="0.25">
      <c r="A406" s="11" t="str">
        <f t="shared" si="24"/>
        <v>DEU_1983</v>
      </c>
      <c r="B406" t="s">
        <v>15</v>
      </c>
      <c r="C406" s="8" t="s">
        <v>48</v>
      </c>
      <c r="D406" s="4">
        <v>1983</v>
      </c>
      <c r="E406" s="30">
        <f t="shared" si="27"/>
        <v>5.2750000158945722</v>
      </c>
      <c r="F406" s="31">
        <f t="shared" si="25"/>
        <v>4.125</v>
      </c>
      <c r="G406" s="32">
        <v>5</v>
      </c>
      <c r="H406" s="32">
        <v>3.25</v>
      </c>
      <c r="I406" s="30">
        <v>6</v>
      </c>
      <c r="J406" s="31">
        <f t="shared" si="26"/>
        <v>5.8000000317891436</v>
      </c>
      <c r="K406" s="32">
        <v>6</v>
      </c>
      <c r="L406" s="32">
        <v>5.4000000953674316</v>
      </c>
      <c r="M406" s="33">
        <v>6</v>
      </c>
    </row>
    <row r="407" spans="1:13" x14ac:dyDescent="0.25">
      <c r="A407" s="11" t="str">
        <f t="shared" ref="A407:A465" si="28">B407&amp;"_"&amp;D407</f>
        <v>DEU_1984</v>
      </c>
      <c r="B407" t="s">
        <v>15</v>
      </c>
      <c r="C407" s="8" t="s">
        <v>48</v>
      </c>
      <c r="D407" s="4">
        <v>1984</v>
      </c>
      <c r="E407" s="30">
        <f t="shared" si="27"/>
        <v>5.2750000158945722</v>
      </c>
      <c r="F407" s="31">
        <f t="shared" ref="F407:F465" si="29">AVERAGE(G407:H407)</f>
        <v>4.125</v>
      </c>
      <c r="G407" s="32">
        <v>5</v>
      </c>
      <c r="H407" s="32">
        <v>3.25</v>
      </c>
      <c r="I407" s="30">
        <v>6</v>
      </c>
      <c r="J407" s="31">
        <f t="shared" ref="J407:J465" si="30">AVERAGE(K407:M407)</f>
        <v>5.8000000317891436</v>
      </c>
      <c r="K407" s="32">
        <v>6</v>
      </c>
      <c r="L407" s="32">
        <v>5.4000000953674316</v>
      </c>
      <c r="M407" s="33">
        <v>6</v>
      </c>
    </row>
    <row r="408" spans="1:13" x14ac:dyDescent="0.25">
      <c r="A408" s="11" t="str">
        <f t="shared" si="28"/>
        <v>DEU_1985</v>
      </c>
      <c r="B408" t="s">
        <v>15</v>
      </c>
      <c r="C408" s="8" t="s">
        <v>48</v>
      </c>
      <c r="D408" s="4">
        <v>1985</v>
      </c>
      <c r="E408" s="30">
        <f t="shared" si="27"/>
        <v>5.2857999801635742</v>
      </c>
      <c r="F408" s="31">
        <f t="shared" si="29"/>
        <v>4.125</v>
      </c>
      <c r="G408" s="32">
        <v>5</v>
      </c>
      <c r="H408" s="32">
        <v>3.25</v>
      </c>
      <c r="I408" s="30">
        <v>6</v>
      </c>
      <c r="J408" s="31">
        <f t="shared" si="30"/>
        <v>5.8215999603271484</v>
      </c>
      <c r="K408" s="32">
        <v>6</v>
      </c>
      <c r="L408" s="32">
        <v>5.4647998809814453</v>
      </c>
      <c r="M408" s="33">
        <v>6</v>
      </c>
    </row>
    <row r="409" spans="1:13" x14ac:dyDescent="0.25">
      <c r="A409" s="11" t="str">
        <f t="shared" si="28"/>
        <v>DEU_1986</v>
      </c>
      <c r="B409" t="s">
        <v>15</v>
      </c>
      <c r="C409" s="8" t="s">
        <v>48</v>
      </c>
      <c r="D409" s="4">
        <v>1986</v>
      </c>
      <c r="E409" s="30">
        <f t="shared" si="27"/>
        <v>5.2664416631062823</v>
      </c>
      <c r="F409" s="31">
        <f t="shared" si="29"/>
        <v>4.125</v>
      </c>
      <c r="G409" s="32">
        <v>5</v>
      </c>
      <c r="H409" s="32">
        <v>3.25</v>
      </c>
      <c r="I409" s="30">
        <v>6</v>
      </c>
      <c r="J409" s="31">
        <f t="shared" si="30"/>
        <v>5.7828833262125654</v>
      </c>
      <c r="K409" s="32">
        <v>6</v>
      </c>
      <c r="L409" s="32">
        <v>5.3486499786376953</v>
      </c>
      <c r="M409" s="33">
        <v>6</v>
      </c>
    </row>
    <row r="410" spans="1:13" x14ac:dyDescent="0.25">
      <c r="A410" s="11" t="str">
        <f t="shared" si="28"/>
        <v>DEU_1987</v>
      </c>
      <c r="B410" t="s">
        <v>15</v>
      </c>
      <c r="C410" s="8" t="s">
        <v>48</v>
      </c>
      <c r="D410" s="4">
        <v>1987</v>
      </c>
      <c r="E410" s="30">
        <f t="shared" si="27"/>
        <v>5.2470833460489912</v>
      </c>
      <c r="F410" s="31">
        <f t="shared" si="29"/>
        <v>4.125</v>
      </c>
      <c r="G410" s="32">
        <v>5</v>
      </c>
      <c r="H410" s="32">
        <v>3.25</v>
      </c>
      <c r="I410" s="30">
        <v>6</v>
      </c>
      <c r="J410" s="31">
        <f t="shared" si="30"/>
        <v>5.7441666920979815</v>
      </c>
      <c r="K410" s="32">
        <v>6</v>
      </c>
      <c r="L410" s="32">
        <v>5.2325000762939453</v>
      </c>
      <c r="M410" s="33">
        <v>6</v>
      </c>
    </row>
    <row r="411" spans="1:13" x14ac:dyDescent="0.25">
      <c r="A411" s="11" t="str">
        <f t="shared" si="28"/>
        <v>DEU_1988</v>
      </c>
      <c r="B411" t="s">
        <v>15</v>
      </c>
      <c r="C411" s="8" t="s">
        <v>48</v>
      </c>
      <c r="D411" s="4">
        <v>1988</v>
      </c>
      <c r="E411" s="30">
        <f t="shared" si="27"/>
        <v>5.2277250289916992</v>
      </c>
      <c r="F411" s="31">
        <f t="shared" si="29"/>
        <v>4.125</v>
      </c>
      <c r="G411" s="32">
        <v>5</v>
      </c>
      <c r="H411" s="32">
        <v>3.25</v>
      </c>
      <c r="I411" s="30">
        <v>6</v>
      </c>
      <c r="J411" s="31">
        <f t="shared" si="30"/>
        <v>5.7054500579833984</v>
      </c>
      <c r="K411" s="32">
        <v>6</v>
      </c>
      <c r="L411" s="32">
        <v>5.1163501739501953</v>
      </c>
      <c r="M411" s="33">
        <v>6</v>
      </c>
    </row>
    <row r="412" spans="1:13" x14ac:dyDescent="0.25">
      <c r="A412" s="11" t="str">
        <f t="shared" si="28"/>
        <v>DEU_1989</v>
      </c>
      <c r="B412" t="s">
        <v>15</v>
      </c>
      <c r="C412" s="8" t="s">
        <v>48</v>
      </c>
      <c r="D412" s="4">
        <v>1989</v>
      </c>
      <c r="E412" s="30">
        <f t="shared" si="27"/>
        <v>5.1250333786010742</v>
      </c>
      <c r="F412" s="31">
        <f t="shared" si="29"/>
        <v>4.125</v>
      </c>
      <c r="G412" s="32">
        <v>5</v>
      </c>
      <c r="H412" s="32">
        <v>3.25</v>
      </c>
      <c r="I412" s="30">
        <v>5.5</v>
      </c>
      <c r="J412" s="31">
        <f t="shared" si="30"/>
        <v>5.6667334238688154</v>
      </c>
      <c r="K412" s="32">
        <v>6</v>
      </c>
      <c r="L412" s="32">
        <v>5.0002002716064453</v>
      </c>
      <c r="M412" s="33">
        <v>6</v>
      </c>
    </row>
    <row r="413" spans="1:13" x14ac:dyDescent="0.25">
      <c r="A413" s="11" t="str">
        <f t="shared" si="28"/>
        <v>DEU_1990</v>
      </c>
      <c r="B413" t="s">
        <v>15</v>
      </c>
      <c r="C413" s="8" t="s">
        <v>48</v>
      </c>
      <c r="D413" s="4">
        <v>1990</v>
      </c>
      <c r="E413" s="30">
        <f t="shared" si="27"/>
        <v>5.1056749820709229</v>
      </c>
      <c r="F413" s="31">
        <f t="shared" si="29"/>
        <v>4.125</v>
      </c>
      <c r="G413" s="32">
        <v>5</v>
      </c>
      <c r="H413" s="32">
        <v>3.25</v>
      </c>
      <c r="I413" s="30">
        <v>5.5</v>
      </c>
      <c r="J413" s="31">
        <f t="shared" si="30"/>
        <v>5.6280166308085127</v>
      </c>
      <c r="K413" s="32">
        <v>6</v>
      </c>
      <c r="L413" s="32">
        <v>4.8840498924255371</v>
      </c>
      <c r="M413" s="33">
        <v>6</v>
      </c>
    </row>
    <row r="414" spans="1:13" x14ac:dyDescent="0.25">
      <c r="A414" s="11" t="str">
        <f t="shared" si="28"/>
        <v>DEU_1991</v>
      </c>
      <c r="B414" t="s">
        <v>15</v>
      </c>
      <c r="C414" s="8" t="s">
        <v>48</v>
      </c>
      <c r="D414" s="4">
        <v>1991</v>
      </c>
      <c r="E414" s="30">
        <f t="shared" si="27"/>
        <v>4.873618284861247</v>
      </c>
      <c r="F414" s="31">
        <f t="shared" si="29"/>
        <v>4.125</v>
      </c>
      <c r="G414" s="32">
        <v>5</v>
      </c>
      <c r="H414" s="32">
        <v>3.25</v>
      </c>
      <c r="I414" s="30">
        <v>5.2238097190856934</v>
      </c>
      <c r="J414" s="31">
        <f t="shared" si="30"/>
        <v>5.2559666633605957</v>
      </c>
      <c r="K414" s="32">
        <v>6</v>
      </c>
      <c r="L414" s="32">
        <v>3.7678999900817871</v>
      </c>
      <c r="M414" s="33">
        <v>6</v>
      </c>
    </row>
    <row r="415" spans="1:13" x14ac:dyDescent="0.25">
      <c r="A415" s="11" t="str">
        <f t="shared" si="28"/>
        <v>DEU_1992</v>
      </c>
      <c r="B415" t="s">
        <v>15</v>
      </c>
      <c r="C415" s="8" t="s">
        <v>48</v>
      </c>
      <c r="D415" s="4">
        <v>1992</v>
      </c>
      <c r="E415" s="30">
        <f t="shared" si="27"/>
        <v>4.849894841512044</v>
      </c>
      <c r="F415" s="31">
        <f t="shared" si="29"/>
        <v>4.125</v>
      </c>
      <c r="G415" s="32">
        <v>5</v>
      </c>
      <c r="H415" s="32">
        <v>3.25</v>
      </c>
      <c r="I415" s="30">
        <v>5.1976189613342285</v>
      </c>
      <c r="J415" s="31">
        <f t="shared" si="30"/>
        <v>5.2172500292460127</v>
      </c>
      <c r="K415" s="32">
        <v>6</v>
      </c>
      <c r="L415" s="32">
        <v>3.6517500877380371</v>
      </c>
      <c r="M415" s="33">
        <v>6</v>
      </c>
    </row>
    <row r="416" spans="1:13" x14ac:dyDescent="0.25">
      <c r="A416" s="11" t="str">
        <f t="shared" si="28"/>
        <v>DEU_1993</v>
      </c>
      <c r="B416" t="s">
        <v>15</v>
      </c>
      <c r="C416" s="8" t="s">
        <v>48</v>
      </c>
      <c r="D416" s="4">
        <v>1993</v>
      </c>
      <c r="E416" s="30">
        <f t="shared" si="27"/>
        <v>4.659504771232605</v>
      </c>
      <c r="F416" s="31">
        <f t="shared" si="29"/>
        <v>4.125</v>
      </c>
      <c r="G416" s="32">
        <v>5</v>
      </c>
      <c r="H416" s="32">
        <v>3.25</v>
      </c>
      <c r="I416" s="30">
        <v>5.1714286804199219</v>
      </c>
      <c r="J416" s="31">
        <f t="shared" si="30"/>
        <v>4.8451999823252363</v>
      </c>
      <c r="K416" s="32">
        <v>6</v>
      </c>
      <c r="L416" s="32">
        <v>2.535599946975708</v>
      </c>
      <c r="M416" s="33">
        <v>6</v>
      </c>
    </row>
    <row r="417" spans="1:13" x14ac:dyDescent="0.25">
      <c r="A417" s="11" t="str">
        <f t="shared" si="28"/>
        <v>DEU_1994</v>
      </c>
      <c r="B417" t="s">
        <v>15</v>
      </c>
      <c r="C417" s="8" t="s">
        <v>48</v>
      </c>
      <c r="D417" s="4">
        <v>1994</v>
      </c>
      <c r="E417" s="30">
        <f t="shared" si="27"/>
        <v>3.9066146612167358</v>
      </c>
      <c r="F417" s="31">
        <f t="shared" si="29"/>
        <v>4.125</v>
      </c>
      <c r="G417" s="32">
        <v>5</v>
      </c>
      <c r="H417" s="32">
        <v>3.25</v>
      </c>
      <c r="I417" s="30">
        <v>5.145237922668457</v>
      </c>
      <c r="J417" s="31">
        <f t="shared" si="30"/>
        <v>3.3481500148773193</v>
      </c>
      <c r="K417" s="32">
        <v>4.625</v>
      </c>
      <c r="L417" s="32">
        <v>2.419450044631958</v>
      </c>
      <c r="M417" s="33">
        <v>3</v>
      </c>
    </row>
    <row r="418" spans="1:13" x14ac:dyDescent="0.25">
      <c r="A418" s="11" t="str">
        <f t="shared" si="28"/>
        <v>DEU_1995</v>
      </c>
      <c r="B418" t="s">
        <v>15</v>
      </c>
      <c r="C418" s="8" t="s">
        <v>48</v>
      </c>
      <c r="D418" s="4">
        <v>1995</v>
      </c>
      <c r="E418" s="30">
        <f t="shared" si="27"/>
        <v>3.8828912576039634</v>
      </c>
      <c r="F418" s="31">
        <f t="shared" si="29"/>
        <v>4.125</v>
      </c>
      <c r="G418" s="32">
        <v>5</v>
      </c>
      <c r="H418" s="32">
        <v>3.25</v>
      </c>
      <c r="I418" s="30">
        <v>5.1190476417541504</v>
      </c>
      <c r="J418" s="31">
        <f t="shared" si="30"/>
        <v>3.3094333012898765</v>
      </c>
      <c r="K418" s="32">
        <v>4.625</v>
      </c>
      <c r="L418" s="32">
        <v>2.3032999038696289</v>
      </c>
      <c r="M418" s="33">
        <v>3</v>
      </c>
    </row>
    <row r="419" spans="1:13" x14ac:dyDescent="0.25">
      <c r="A419" s="11" t="str">
        <f t="shared" si="28"/>
        <v>DEU_1996</v>
      </c>
      <c r="B419" t="s">
        <v>15</v>
      </c>
      <c r="C419" s="8" t="s">
        <v>48</v>
      </c>
      <c r="D419" s="4">
        <v>1996</v>
      </c>
      <c r="E419" s="30">
        <f t="shared" si="27"/>
        <v>3.4591678778330484</v>
      </c>
      <c r="F419" s="31">
        <f t="shared" si="29"/>
        <v>4.125</v>
      </c>
      <c r="G419" s="32">
        <v>5</v>
      </c>
      <c r="H419" s="32">
        <v>3.25</v>
      </c>
      <c r="I419" s="30">
        <v>3.6928572654724121</v>
      </c>
      <c r="J419" s="31">
        <f t="shared" si="30"/>
        <v>2.9373833338419595</v>
      </c>
      <c r="K419" s="32">
        <v>4.625</v>
      </c>
      <c r="L419" s="32">
        <v>1.1871500015258789</v>
      </c>
      <c r="M419" s="33">
        <v>3</v>
      </c>
    </row>
    <row r="420" spans="1:13" x14ac:dyDescent="0.25">
      <c r="A420" s="11" t="str">
        <f t="shared" si="28"/>
        <v>DEU_1997</v>
      </c>
      <c r="B420" t="s">
        <v>15</v>
      </c>
      <c r="C420" s="8" t="s">
        <v>48</v>
      </c>
      <c r="D420" s="4">
        <v>1997</v>
      </c>
      <c r="E420" s="30">
        <f t="shared" si="27"/>
        <v>3.3104444543520608</v>
      </c>
      <c r="F420" s="31">
        <f t="shared" si="29"/>
        <v>4.125</v>
      </c>
      <c r="G420" s="32">
        <v>5</v>
      </c>
      <c r="H420" s="32">
        <v>3.25</v>
      </c>
      <c r="I420" s="30">
        <v>2.9166667461395264</v>
      </c>
      <c r="J420" s="31">
        <f t="shared" si="30"/>
        <v>2.8986666599909463</v>
      </c>
      <c r="K420" s="32">
        <v>4.625</v>
      </c>
      <c r="L420" s="32">
        <v>1.0709999799728394</v>
      </c>
      <c r="M420" s="33">
        <v>3</v>
      </c>
    </row>
    <row r="421" spans="1:13" x14ac:dyDescent="0.25">
      <c r="A421" s="11" t="str">
        <f t="shared" si="28"/>
        <v>DEU_1998</v>
      </c>
      <c r="B421" t="s">
        <v>15</v>
      </c>
      <c r="C421" s="8" t="s">
        <v>48</v>
      </c>
      <c r="D421" s="4">
        <v>1998</v>
      </c>
      <c r="E421" s="30">
        <f t="shared" si="27"/>
        <v>2.355388879776001</v>
      </c>
      <c r="F421" s="31">
        <f t="shared" si="29"/>
        <v>2.25</v>
      </c>
      <c r="G421" s="32">
        <v>2.3125</v>
      </c>
      <c r="H421" s="32">
        <v>2.1875</v>
      </c>
      <c r="I421" s="30">
        <v>2.0073332786560059</v>
      </c>
      <c r="J421" s="31">
        <f t="shared" si="30"/>
        <v>2.5416666666666665</v>
      </c>
      <c r="K421" s="32">
        <v>4.625</v>
      </c>
      <c r="L421" s="32">
        <v>0</v>
      </c>
      <c r="M421" s="33">
        <v>3</v>
      </c>
    </row>
    <row r="422" spans="1:13" x14ac:dyDescent="0.25">
      <c r="A422" s="11" t="str">
        <f t="shared" si="28"/>
        <v>DEU_1999</v>
      </c>
      <c r="B422" t="s">
        <v>15</v>
      </c>
      <c r="C422" s="8" t="s">
        <v>48</v>
      </c>
      <c r="D422" s="4">
        <v>1999</v>
      </c>
      <c r="E422" s="30">
        <f t="shared" si="27"/>
        <v>2.0572777787844339</v>
      </c>
      <c r="F422" s="31">
        <f t="shared" si="29"/>
        <v>2</v>
      </c>
      <c r="G422" s="32">
        <v>2.0625</v>
      </c>
      <c r="H422" s="32">
        <v>1.9375</v>
      </c>
      <c r="I422" s="30">
        <v>1.843666672706604</v>
      </c>
      <c r="J422" s="31">
        <f t="shared" si="30"/>
        <v>2.1666666666666665</v>
      </c>
      <c r="K422" s="32">
        <v>4.25</v>
      </c>
      <c r="L422" s="32">
        <v>0</v>
      </c>
      <c r="M422" s="33">
        <v>2.25</v>
      </c>
    </row>
    <row r="423" spans="1:13" x14ac:dyDescent="0.25">
      <c r="A423" s="11" t="str">
        <f t="shared" si="28"/>
        <v>DEU_2000</v>
      </c>
      <c r="B423" t="s">
        <v>15</v>
      </c>
      <c r="C423" s="8" t="s">
        <v>48</v>
      </c>
      <c r="D423" s="4">
        <v>2000</v>
      </c>
      <c r="E423" s="30">
        <f t="shared" si="27"/>
        <v>1.9609444340070088</v>
      </c>
      <c r="F423" s="31">
        <f t="shared" si="29"/>
        <v>1.75</v>
      </c>
      <c r="G423" s="32">
        <v>1.5625</v>
      </c>
      <c r="H423" s="32">
        <v>1.9375</v>
      </c>
      <c r="I423" s="30">
        <v>1.7656666040420532</v>
      </c>
      <c r="J423" s="31">
        <f t="shared" si="30"/>
        <v>2.1666666666666665</v>
      </c>
      <c r="K423" s="32">
        <v>4.25</v>
      </c>
      <c r="L423" s="32">
        <v>0</v>
      </c>
      <c r="M423" s="33">
        <v>2.25</v>
      </c>
    </row>
    <row r="424" spans="1:13" x14ac:dyDescent="0.25">
      <c r="A424" s="11" t="str">
        <f t="shared" si="28"/>
        <v>DEU_2001</v>
      </c>
      <c r="B424" t="s">
        <v>15</v>
      </c>
      <c r="C424" s="8" t="s">
        <v>48</v>
      </c>
      <c r="D424" s="4">
        <v>2001</v>
      </c>
      <c r="E424" s="30">
        <f t="shared" si="27"/>
        <v>1.8394444386164348</v>
      </c>
      <c r="F424" s="31">
        <f t="shared" si="29"/>
        <v>1.75</v>
      </c>
      <c r="G424" s="32">
        <v>1.5625</v>
      </c>
      <c r="H424" s="32">
        <v>1.9375</v>
      </c>
      <c r="I424" s="30">
        <v>1.7866666316986084</v>
      </c>
      <c r="J424" s="31">
        <f t="shared" si="30"/>
        <v>1.9166666666666667</v>
      </c>
      <c r="K424" s="32">
        <v>3.5</v>
      </c>
      <c r="L424" s="32">
        <v>0</v>
      </c>
      <c r="M424" s="33">
        <v>2.25</v>
      </c>
    </row>
    <row r="425" spans="1:13" x14ac:dyDescent="0.25">
      <c r="A425" s="11" t="str">
        <f t="shared" si="28"/>
        <v>DEU_2002</v>
      </c>
      <c r="B425" t="s">
        <v>15</v>
      </c>
      <c r="C425" s="8" t="s">
        <v>48</v>
      </c>
      <c r="D425" s="4">
        <v>2002</v>
      </c>
      <c r="E425" s="30">
        <f t="shared" si="27"/>
        <v>1.772955556710561</v>
      </c>
      <c r="F425" s="31">
        <f t="shared" si="29"/>
        <v>1.75</v>
      </c>
      <c r="G425" s="32">
        <v>1.5625</v>
      </c>
      <c r="H425" s="32">
        <v>1.9375</v>
      </c>
      <c r="I425" s="30">
        <v>1.3877333402633667</v>
      </c>
      <c r="J425" s="31">
        <f t="shared" si="30"/>
        <v>1.9166666666666667</v>
      </c>
      <c r="K425" s="32">
        <v>3.5</v>
      </c>
      <c r="L425" s="32">
        <v>0</v>
      </c>
      <c r="M425" s="33">
        <v>2.25</v>
      </c>
    </row>
    <row r="426" spans="1:13" x14ac:dyDescent="0.25">
      <c r="A426" s="11" t="str">
        <f t="shared" si="28"/>
        <v>DEU_2003</v>
      </c>
      <c r="B426" t="s">
        <v>15</v>
      </c>
      <c r="C426" s="8" t="s">
        <v>48</v>
      </c>
      <c r="D426" s="4">
        <v>2003</v>
      </c>
      <c r="E426" s="30">
        <f t="shared" si="27"/>
        <v>1.7693333427111309</v>
      </c>
      <c r="F426" s="31">
        <f t="shared" si="29"/>
        <v>1.75</v>
      </c>
      <c r="G426" s="32">
        <v>1.5625</v>
      </c>
      <c r="H426" s="32">
        <v>1.9375</v>
      </c>
      <c r="I426" s="30">
        <v>1.3660000562667847</v>
      </c>
      <c r="J426" s="31">
        <f t="shared" si="30"/>
        <v>1.9166666666666667</v>
      </c>
      <c r="K426" s="32">
        <v>3.5</v>
      </c>
      <c r="L426" s="32">
        <v>0</v>
      </c>
      <c r="M426" s="33">
        <v>2.25</v>
      </c>
    </row>
    <row r="427" spans="1:13" x14ac:dyDescent="0.25">
      <c r="A427" s="11" t="str">
        <f t="shared" si="28"/>
        <v>DEU_2004</v>
      </c>
      <c r="B427" t="s">
        <v>15</v>
      </c>
      <c r="C427" s="8" t="s">
        <v>48</v>
      </c>
      <c r="D427" s="4">
        <v>2004</v>
      </c>
      <c r="E427" s="30">
        <f t="shared" si="27"/>
        <v>1.7450111111005147</v>
      </c>
      <c r="F427" s="31">
        <f t="shared" si="29"/>
        <v>1.75</v>
      </c>
      <c r="G427" s="32">
        <v>1.5625</v>
      </c>
      <c r="H427" s="32">
        <v>1.9375</v>
      </c>
      <c r="I427" s="30">
        <v>1.2200666666030884</v>
      </c>
      <c r="J427" s="31">
        <f t="shared" si="30"/>
        <v>1.9166666666666667</v>
      </c>
      <c r="K427" s="32">
        <v>3.5</v>
      </c>
      <c r="L427" s="32">
        <v>0</v>
      </c>
      <c r="M427" s="33">
        <v>2.25</v>
      </c>
    </row>
    <row r="428" spans="1:13" x14ac:dyDescent="0.25">
      <c r="A428" s="11" t="str">
        <f t="shared" si="28"/>
        <v>DEU_2005</v>
      </c>
      <c r="B428" t="s">
        <v>15</v>
      </c>
      <c r="C428" s="8" t="s">
        <v>48</v>
      </c>
      <c r="D428" s="4">
        <v>2005</v>
      </c>
      <c r="E428" s="30">
        <f t="shared" si="27"/>
        <v>1.2753027677536011</v>
      </c>
      <c r="F428" s="31">
        <f t="shared" si="29"/>
        <v>1.359375</v>
      </c>
      <c r="G428" s="32">
        <v>1.171875</v>
      </c>
      <c r="H428" s="32">
        <v>1.546875</v>
      </c>
      <c r="I428" s="30">
        <v>1.1830666065216064</v>
      </c>
      <c r="J428" s="31">
        <f t="shared" si="30"/>
        <v>1.25</v>
      </c>
      <c r="K428" s="32">
        <v>2.25</v>
      </c>
      <c r="L428" s="32">
        <v>0</v>
      </c>
      <c r="M428" s="33">
        <v>1.5</v>
      </c>
    </row>
    <row r="429" spans="1:13" x14ac:dyDescent="0.25">
      <c r="A429" s="11" t="str">
        <f t="shared" si="28"/>
        <v>DEU_2006</v>
      </c>
      <c r="B429" t="s">
        <v>15</v>
      </c>
      <c r="C429" s="8" t="s">
        <v>48</v>
      </c>
      <c r="D429" s="4">
        <v>2006</v>
      </c>
      <c r="E429" s="30">
        <f t="shared" si="27"/>
        <v>1.2798027793566387</v>
      </c>
      <c r="F429" s="31">
        <f t="shared" si="29"/>
        <v>1.359375</v>
      </c>
      <c r="G429" s="32">
        <v>1.171875</v>
      </c>
      <c r="H429" s="32">
        <v>1.546875</v>
      </c>
      <c r="I429" s="30">
        <v>1.2100666761398315</v>
      </c>
      <c r="J429" s="31">
        <f t="shared" si="30"/>
        <v>1.25</v>
      </c>
      <c r="K429" s="32">
        <v>2.25</v>
      </c>
      <c r="L429" s="32">
        <v>0</v>
      </c>
      <c r="M429" s="33">
        <v>1.5</v>
      </c>
    </row>
    <row r="430" spans="1:13" x14ac:dyDescent="0.25">
      <c r="A430" s="11" t="str">
        <f t="shared" si="28"/>
        <v>DEU_2007</v>
      </c>
      <c r="B430" t="s">
        <v>15</v>
      </c>
      <c r="C430" s="8" t="s">
        <v>48</v>
      </c>
      <c r="D430" s="4">
        <v>2007</v>
      </c>
      <c r="E430" s="30">
        <f t="shared" si="27"/>
        <v>1.2603472272555034</v>
      </c>
      <c r="F430" s="31">
        <f t="shared" si="29"/>
        <v>1.359375</v>
      </c>
      <c r="G430" s="32">
        <v>1.171875</v>
      </c>
      <c r="H430" s="32">
        <v>1.546875</v>
      </c>
      <c r="I430" s="30">
        <v>1.09333336353302</v>
      </c>
      <c r="J430" s="31">
        <f t="shared" si="30"/>
        <v>1.25</v>
      </c>
      <c r="K430" s="32">
        <v>2.25</v>
      </c>
      <c r="L430" s="32">
        <v>0</v>
      </c>
      <c r="M430" s="33">
        <v>1.5</v>
      </c>
    </row>
    <row r="431" spans="1:13" x14ac:dyDescent="0.25">
      <c r="A431" s="11" t="str">
        <f t="shared" si="28"/>
        <v>DEU_2008</v>
      </c>
      <c r="B431" t="s">
        <v>15</v>
      </c>
      <c r="C431" s="8" t="s">
        <v>48</v>
      </c>
      <c r="D431" s="4">
        <v>2008</v>
      </c>
      <c r="E431" s="30">
        <f t="shared" si="27"/>
        <v>1.2562361160914104</v>
      </c>
      <c r="F431" s="31">
        <f t="shared" si="29"/>
        <v>1.359375</v>
      </c>
      <c r="G431" s="32">
        <v>1.171875</v>
      </c>
      <c r="H431" s="32">
        <v>1.546875</v>
      </c>
      <c r="I431" s="30">
        <v>1.0686666965484619</v>
      </c>
      <c r="J431" s="31">
        <f t="shared" si="30"/>
        <v>1.25</v>
      </c>
      <c r="K431" s="32">
        <v>2.25</v>
      </c>
      <c r="L431" s="32">
        <v>0</v>
      </c>
      <c r="M431" s="33">
        <v>1.5</v>
      </c>
    </row>
    <row r="432" spans="1:13" x14ac:dyDescent="0.25">
      <c r="A432" s="11" t="str">
        <f t="shared" si="28"/>
        <v>DEU_2009</v>
      </c>
      <c r="B432" t="s">
        <v>15</v>
      </c>
      <c r="C432" s="8" t="s">
        <v>48</v>
      </c>
      <c r="D432" s="4">
        <v>2009</v>
      </c>
      <c r="E432" s="30">
        <f t="shared" si="27"/>
        <v>1.2521250049273174</v>
      </c>
      <c r="F432" s="31">
        <f t="shared" si="29"/>
        <v>1.359375</v>
      </c>
      <c r="G432" s="32">
        <v>1.171875</v>
      </c>
      <c r="H432" s="32">
        <v>1.546875</v>
      </c>
      <c r="I432" s="30">
        <v>1.0440000295639038</v>
      </c>
      <c r="J432" s="31">
        <f t="shared" si="30"/>
        <v>1.25</v>
      </c>
      <c r="K432" s="32">
        <v>2.25</v>
      </c>
      <c r="L432" s="32">
        <v>0</v>
      </c>
      <c r="M432" s="33">
        <v>1.5</v>
      </c>
    </row>
    <row r="433" spans="1:13" x14ac:dyDescent="0.25">
      <c r="A433" s="11" t="str">
        <f t="shared" si="28"/>
        <v>DEU_2010</v>
      </c>
      <c r="B433" t="s">
        <v>15</v>
      </c>
      <c r="C433" s="8" t="s">
        <v>48</v>
      </c>
      <c r="D433" s="4">
        <v>2010</v>
      </c>
      <c r="E433" s="30">
        <f t="shared" si="27"/>
        <v>1.2557083368301392</v>
      </c>
      <c r="F433" s="31">
        <f t="shared" si="29"/>
        <v>1.359375</v>
      </c>
      <c r="G433" s="32">
        <v>1.171875</v>
      </c>
      <c r="H433" s="32">
        <v>1.546875</v>
      </c>
      <c r="I433" s="30">
        <v>1.065500020980835</v>
      </c>
      <c r="J433" s="31">
        <f t="shared" si="30"/>
        <v>1.25</v>
      </c>
      <c r="K433" s="32">
        <v>2.25</v>
      </c>
      <c r="L433" s="32">
        <v>0</v>
      </c>
      <c r="M433" s="33">
        <v>1.5</v>
      </c>
    </row>
    <row r="434" spans="1:13" x14ac:dyDescent="0.25">
      <c r="A434" s="11" t="str">
        <f t="shared" si="28"/>
        <v>DEU_2011</v>
      </c>
      <c r="B434" t="s">
        <v>15</v>
      </c>
      <c r="C434" s="8" t="s">
        <v>48</v>
      </c>
      <c r="D434" s="4">
        <v>2011</v>
      </c>
      <c r="E434" s="30">
        <f t="shared" si="27"/>
        <v>1.1967916687329609</v>
      </c>
      <c r="F434" s="31">
        <f t="shared" si="29"/>
        <v>1.171875</v>
      </c>
      <c r="G434" s="32">
        <v>1.171875</v>
      </c>
      <c r="H434" s="32">
        <v>1.171875</v>
      </c>
      <c r="I434" s="30">
        <v>1.0870000123977661</v>
      </c>
      <c r="J434" s="31">
        <f t="shared" si="30"/>
        <v>1.25</v>
      </c>
      <c r="K434" s="32">
        <v>2.25</v>
      </c>
      <c r="L434" s="32">
        <v>0</v>
      </c>
      <c r="M434" s="33">
        <v>1.5</v>
      </c>
    </row>
    <row r="435" spans="1:13" x14ac:dyDescent="0.25">
      <c r="A435" s="11" t="str">
        <f t="shared" si="28"/>
        <v>DEU_2012</v>
      </c>
      <c r="B435" t="s">
        <v>15</v>
      </c>
      <c r="C435" s="8" t="s">
        <v>48</v>
      </c>
      <c r="D435" s="4">
        <v>2012</v>
      </c>
      <c r="E435" s="30">
        <f t="shared" si="27"/>
        <v>1.200375000635783</v>
      </c>
      <c r="F435" s="31">
        <f t="shared" si="29"/>
        <v>1.171875</v>
      </c>
      <c r="G435" s="32">
        <v>1.171875</v>
      </c>
      <c r="H435" s="32">
        <v>1.171875</v>
      </c>
      <c r="I435" s="30">
        <v>1.1085000038146973</v>
      </c>
      <c r="J435" s="31">
        <f t="shared" si="30"/>
        <v>1.25</v>
      </c>
      <c r="K435" s="32">
        <v>2.25</v>
      </c>
      <c r="L435" s="32">
        <v>0</v>
      </c>
      <c r="M435" s="33">
        <v>1.5</v>
      </c>
    </row>
    <row r="436" spans="1:13" x14ac:dyDescent="0.25">
      <c r="A436" s="11" t="str">
        <f t="shared" si="28"/>
        <v>DEU_2013</v>
      </c>
      <c r="B436" t="s">
        <v>15</v>
      </c>
      <c r="C436" s="8" t="s">
        <v>48</v>
      </c>
      <c r="D436" s="4">
        <v>2013</v>
      </c>
      <c r="E436" s="30">
        <f t="shared" si="27"/>
        <v>1.2039583325386047</v>
      </c>
      <c r="F436" s="31">
        <f t="shared" si="29"/>
        <v>1.171875</v>
      </c>
      <c r="G436" s="32">
        <v>1.171875</v>
      </c>
      <c r="H436" s="32">
        <v>1.171875</v>
      </c>
      <c r="I436" s="30">
        <v>1.1299999952316284</v>
      </c>
      <c r="J436" s="31">
        <f t="shared" si="30"/>
        <v>1.25</v>
      </c>
      <c r="K436" s="32">
        <v>2.25</v>
      </c>
      <c r="L436" s="32">
        <v>0</v>
      </c>
      <c r="M436" s="33">
        <v>1.5</v>
      </c>
    </row>
    <row r="437" spans="1:13" x14ac:dyDescent="0.25">
      <c r="A437" s="11" t="str">
        <f t="shared" si="28"/>
        <v>GRC_1975</v>
      </c>
      <c r="B437" s="14" t="s">
        <v>16</v>
      </c>
      <c r="C437" s="7" t="s">
        <v>49</v>
      </c>
      <c r="D437" s="6">
        <v>1975</v>
      </c>
      <c r="E437" s="34">
        <f t="shared" si="27"/>
        <v>6</v>
      </c>
      <c r="F437" s="35">
        <f t="shared" si="29"/>
        <v>6</v>
      </c>
      <c r="G437" s="36">
        <v>6</v>
      </c>
      <c r="H437" s="36">
        <v>6</v>
      </c>
      <c r="I437" s="34">
        <v>6</v>
      </c>
      <c r="J437" s="35">
        <f t="shared" si="30"/>
        <v>6</v>
      </c>
      <c r="K437" s="36">
        <v>6</v>
      </c>
      <c r="L437" s="36">
        <v>6</v>
      </c>
      <c r="M437" s="37">
        <v>6</v>
      </c>
    </row>
    <row r="438" spans="1:13" x14ac:dyDescent="0.25">
      <c r="A438" s="11" t="str">
        <f t="shared" si="28"/>
        <v>GRC_1976</v>
      </c>
      <c r="B438" t="s">
        <v>16</v>
      </c>
      <c r="C438" s="7" t="s">
        <v>49</v>
      </c>
      <c r="D438" s="6">
        <v>1976</v>
      </c>
      <c r="E438" s="34">
        <f t="shared" si="27"/>
        <v>6</v>
      </c>
      <c r="F438" s="35">
        <f t="shared" si="29"/>
        <v>6</v>
      </c>
      <c r="G438" s="36">
        <v>6</v>
      </c>
      <c r="H438" s="36">
        <v>6</v>
      </c>
      <c r="I438" s="34">
        <v>6</v>
      </c>
      <c r="J438" s="35">
        <f t="shared" si="30"/>
        <v>6</v>
      </c>
      <c r="K438" s="36">
        <v>6</v>
      </c>
      <c r="L438" s="36">
        <v>6</v>
      </c>
      <c r="M438" s="37">
        <v>6</v>
      </c>
    </row>
    <row r="439" spans="1:13" x14ac:dyDescent="0.25">
      <c r="A439" s="11" t="str">
        <f t="shared" si="28"/>
        <v>GRC_1977</v>
      </c>
      <c r="B439" t="s">
        <v>16</v>
      </c>
      <c r="C439" s="7" t="s">
        <v>49</v>
      </c>
      <c r="D439" s="6">
        <v>1977</v>
      </c>
      <c r="E439" s="34">
        <f t="shared" si="27"/>
        <v>6</v>
      </c>
      <c r="F439" s="35">
        <f t="shared" si="29"/>
        <v>6</v>
      </c>
      <c r="G439" s="36">
        <v>6</v>
      </c>
      <c r="H439" s="36">
        <v>6</v>
      </c>
      <c r="I439" s="34">
        <v>6</v>
      </c>
      <c r="J439" s="35">
        <f t="shared" si="30"/>
        <v>6</v>
      </c>
      <c r="K439" s="36">
        <v>6</v>
      </c>
      <c r="L439" s="36">
        <v>6</v>
      </c>
      <c r="M439" s="37">
        <v>6</v>
      </c>
    </row>
    <row r="440" spans="1:13" x14ac:dyDescent="0.25">
      <c r="A440" s="11" t="str">
        <f t="shared" si="28"/>
        <v>GRC_1978</v>
      </c>
      <c r="B440" t="s">
        <v>16</v>
      </c>
      <c r="C440" s="7" t="s">
        <v>49</v>
      </c>
      <c r="D440" s="6">
        <v>1978</v>
      </c>
      <c r="E440" s="34">
        <f t="shared" si="27"/>
        <v>6</v>
      </c>
      <c r="F440" s="35">
        <f t="shared" si="29"/>
        <v>6</v>
      </c>
      <c r="G440" s="36">
        <v>6</v>
      </c>
      <c r="H440" s="36">
        <v>6</v>
      </c>
      <c r="I440" s="34">
        <v>6</v>
      </c>
      <c r="J440" s="35">
        <f t="shared" si="30"/>
        <v>6</v>
      </c>
      <c r="K440" s="36">
        <v>6</v>
      </c>
      <c r="L440" s="36">
        <v>6</v>
      </c>
      <c r="M440" s="37">
        <v>6</v>
      </c>
    </row>
    <row r="441" spans="1:13" x14ac:dyDescent="0.25">
      <c r="A441" s="11" t="str">
        <f t="shared" si="28"/>
        <v>GRC_1979</v>
      </c>
      <c r="B441" t="s">
        <v>16</v>
      </c>
      <c r="C441" s="7" t="s">
        <v>49</v>
      </c>
      <c r="D441" s="6">
        <v>1979</v>
      </c>
      <c r="E441" s="34">
        <f t="shared" si="27"/>
        <v>6</v>
      </c>
      <c r="F441" s="35">
        <f t="shared" si="29"/>
        <v>6</v>
      </c>
      <c r="G441" s="36">
        <v>6</v>
      </c>
      <c r="H441" s="36">
        <v>6</v>
      </c>
      <c r="I441" s="34">
        <v>6</v>
      </c>
      <c r="J441" s="35">
        <f t="shared" si="30"/>
        <v>6</v>
      </c>
      <c r="K441" s="36">
        <v>6</v>
      </c>
      <c r="L441" s="36">
        <v>6</v>
      </c>
      <c r="M441" s="37">
        <v>6</v>
      </c>
    </row>
    <row r="442" spans="1:13" x14ac:dyDescent="0.25">
      <c r="A442" s="11" t="str">
        <f t="shared" si="28"/>
        <v>GRC_1980</v>
      </c>
      <c r="B442" t="s">
        <v>16</v>
      </c>
      <c r="C442" s="7" t="s">
        <v>49</v>
      </c>
      <c r="D442" s="6">
        <v>1980</v>
      </c>
      <c r="E442" s="34">
        <f t="shared" si="27"/>
        <v>6</v>
      </c>
      <c r="F442" s="35">
        <f t="shared" si="29"/>
        <v>6</v>
      </c>
      <c r="G442" s="36">
        <v>6</v>
      </c>
      <c r="H442" s="36">
        <v>6</v>
      </c>
      <c r="I442" s="34">
        <v>6</v>
      </c>
      <c r="J442" s="35">
        <f t="shared" si="30"/>
        <v>6</v>
      </c>
      <c r="K442" s="36">
        <v>6</v>
      </c>
      <c r="L442" s="36">
        <v>6</v>
      </c>
      <c r="M442" s="37">
        <v>6</v>
      </c>
    </row>
    <row r="443" spans="1:13" x14ac:dyDescent="0.25">
      <c r="A443" s="11" t="str">
        <f t="shared" si="28"/>
        <v>GRC_1981</v>
      </c>
      <c r="B443" t="s">
        <v>16</v>
      </c>
      <c r="C443" s="7" t="s">
        <v>49</v>
      </c>
      <c r="D443" s="6">
        <v>1981</v>
      </c>
      <c r="E443" s="34">
        <f t="shared" si="27"/>
        <v>6</v>
      </c>
      <c r="F443" s="35">
        <f t="shared" si="29"/>
        <v>6</v>
      </c>
      <c r="G443" s="36">
        <v>6</v>
      </c>
      <c r="H443" s="36">
        <v>6</v>
      </c>
      <c r="I443" s="34">
        <v>6</v>
      </c>
      <c r="J443" s="35">
        <f t="shared" si="30"/>
        <v>6</v>
      </c>
      <c r="K443" s="36">
        <v>6</v>
      </c>
      <c r="L443" s="36">
        <v>6</v>
      </c>
      <c r="M443" s="37">
        <v>6</v>
      </c>
    </row>
    <row r="444" spans="1:13" x14ac:dyDescent="0.25">
      <c r="A444" s="11" t="str">
        <f t="shared" si="28"/>
        <v>GRC_1982</v>
      </c>
      <c r="B444" t="s">
        <v>16</v>
      </c>
      <c r="C444" s="7" t="s">
        <v>49</v>
      </c>
      <c r="D444" s="6">
        <v>1982</v>
      </c>
      <c r="E444" s="34">
        <f t="shared" si="27"/>
        <v>6</v>
      </c>
      <c r="F444" s="35">
        <f t="shared" si="29"/>
        <v>6</v>
      </c>
      <c r="G444" s="36">
        <v>6</v>
      </c>
      <c r="H444" s="36">
        <v>6</v>
      </c>
      <c r="I444" s="34">
        <v>6</v>
      </c>
      <c r="J444" s="35">
        <f t="shared" si="30"/>
        <v>6</v>
      </c>
      <c r="K444" s="36">
        <v>6</v>
      </c>
      <c r="L444" s="36">
        <v>6</v>
      </c>
      <c r="M444" s="37">
        <v>6</v>
      </c>
    </row>
    <row r="445" spans="1:13" x14ac:dyDescent="0.25">
      <c r="A445" s="11" t="str">
        <f t="shared" si="28"/>
        <v>GRC_1983</v>
      </c>
      <c r="B445" t="s">
        <v>16</v>
      </c>
      <c r="C445" s="7" t="s">
        <v>49</v>
      </c>
      <c r="D445" s="6">
        <v>1983</v>
      </c>
      <c r="E445" s="34">
        <f t="shared" si="27"/>
        <v>6</v>
      </c>
      <c r="F445" s="35">
        <f t="shared" si="29"/>
        <v>6</v>
      </c>
      <c r="G445" s="36">
        <v>6</v>
      </c>
      <c r="H445" s="36">
        <v>6</v>
      </c>
      <c r="I445" s="34">
        <v>6</v>
      </c>
      <c r="J445" s="35">
        <f t="shared" si="30"/>
        <v>6</v>
      </c>
      <c r="K445" s="36">
        <v>6</v>
      </c>
      <c r="L445" s="36">
        <v>6</v>
      </c>
      <c r="M445" s="37">
        <v>6</v>
      </c>
    </row>
    <row r="446" spans="1:13" x14ac:dyDescent="0.25">
      <c r="A446" s="11" t="str">
        <f t="shared" si="28"/>
        <v>GRC_1984</v>
      </c>
      <c r="B446" t="s">
        <v>16</v>
      </c>
      <c r="C446" s="7" t="s">
        <v>49</v>
      </c>
      <c r="D446" s="6">
        <v>1984</v>
      </c>
      <c r="E446" s="34">
        <f t="shared" si="27"/>
        <v>6</v>
      </c>
      <c r="F446" s="35">
        <f t="shared" si="29"/>
        <v>6</v>
      </c>
      <c r="G446" s="36">
        <v>6</v>
      </c>
      <c r="H446" s="36">
        <v>6</v>
      </c>
      <c r="I446" s="34">
        <v>6</v>
      </c>
      <c r="J446" s="35">
        <f t="shared" si="30"/>
        <v>6</v>
      </c>
      <c r="K446" s="36">
        <v>6</v>
      </c>
      <c r="L446" s="36">
        <v>6</v>
      </c>
      <c r="M446" s="37">
        <v>6</v>
      </c>
    </row>
    <row r="447" spans="1:13" x14ac:dyDescent="0.25">
      <c r="A447" s="11" t="str">
        <f t="shared" si="28"/>
        <v>GRC_1985</v>
      </c>
      <c r="B447" t="s">
        <v>16</v>
      </c>
      <c r="C447" s="7" t="s">
        <v>49</v>
      </c>
      <c r="D447" s="6">
        <v>1985</v>
      </c>
      <c r="E447" s="34">
        <f t="shared" si="27"/>
        <v>6</v>
      </c>
      <c r="F447" s="35">
        <f t="shared" si="29"/>
        <v>6</v>
      </c>
      <c r="G447" s="36">
        <v>6</v>
      </c>
      <c r="H447" s="36">
        <v>6</v>
      </c>
      <c r="I447" s="34">
        <v>6</v>
      </c>
      <c r="J447" s="35">
        <f t="shared" si="30"/>
        <v>6</v>
      </c>
      <c r="K447" s="36">
        <v>6</v>
      </c>
      <c r="L447" s="36">
        <v>6</v>
      </c>
      <c r="M447" s="37">
        <v>6</v>
      </c>
    </row>
    <row r="448" spans="1:13" x14ac:dyDescent="0.25">
      <c r="A448" s="11" t="str">
        <f t="shared" si="28"/>
        <v>GRC_1986</v>
      </c>
      <c r="B448" t="s">
        <v>16</v>
      </c>
      <c r="C448" s="7" t="s">
        <v>49</v>
      </c>
      <c r="D448" s="6">
        <v>1986</v>
      </c>
      <c r="E448" s="34">
        <f t="shared" si="27"/>
        <v>6</v>
      </c>
      <c r="F448" s="35">
        <f t="shared" si="29"/>
        <v>6</v>
      </c>
      <c r="G448" s="36">
        <v>6</v>
      </c>
      <c r="H448" s="36">
        <v>6</v>
      </c>
      <c r="I448" s="34">
        <v>6</v>
      </c>
      <c r="J448" s="35">
        <f t="shared" si="30"/>
        <v>6</v>
      </c>
      <c r="K448" s="36">
        <v>6</v>
      </c>
      <c r="L448" s="36">
        <v>6</v>
      </c>
      <c r="M448" s="37">
        <v>6</v>
      </c>
    </row>
    <row r="449" spans="1:13" x14ac:dyDescent="0.25">
      <c r="A449" s="11" t="str">
        <f t="shared" si="28"/>
        <v>GRC_1987</v>
      </c>
      <c r="B449" t="s">
        <v>16</v>
      </c>
      <c r="C449" s="7" t="s">
        <v>49</v>
      </c>
      <c r="D449" s="6">
        <v>1987</v>
      </c>
      <c r="E449" s="34">
        <f t="shared" si="27"/>
        <v>6</v>
      </c>
      <c r="F449" s="35">
        <f t="shared" si="29"/>
        <v>6</v>
      </c>
      <c r="G449" s="36">
        <v>6</v>
      </c>
      <c r="H449" s="36">
        <v>6</v>
      </c>
      <c r="I449" s="34">
        <v>6</v>
      </c>
      <c r="J449" s="35">
        <f t="shared" si="30"/>
        <v>6</v>
      </c>
      <c r="K449" s="36">
        <v>6</v>
      </c>
      <c r="L449" s="36">
        <v>6</v>
      </c>
      <c r="M449" s="37">
        <v>6</v>
      </c>
    </row>
    <row r="450" spans="1:13" x14ac:dyDescent="0.25">
      <c r="A450" s="11" t="str">
        <f t="shared" si="28"/>
        <v>GRC_1988</v>
      </c>
      <c r="B450" t="s">
        <v>16</v>
      </c>
      <c r="C450" s="7" t="s">
        <v>49</v>
      </c>
      <c r="D450" s="6">
        <v>1988</v>
      </c>
      <c r="E450" s="34">
        <f t="shared" si="27"/>
        <v>6</v>
      </c>
      <c r="F450" s="35">
        <f t="shared" si="29"/>
        <v>6</v>
      </c>
      <c r="G450" s="36">
        <v>6</v>
      </c>
      <c r="H450" s="36">
        <v>6</v>
      </c>
      <c r="I450" s="34">
        <v>6</v>
      </c>
      <c r="J450" s="35">
        <f t="shared" si="30"/>
        <v>6</v>
      </c>
      <c r="K450" s="36">
        <v>6</v>
      </c>
      <c r="L450" s="36">
        <v>6</v>
      </c>
      <c r="M450" s="37">
        <v>6</v>
      </c>
    </row>
    <row r="451" spans="1:13" x14ac:dyDescent="0.25">
      <c r="A451" s="11" t="str">
        <f t="shared" si="28"/>
        <v>GRC_1989</v>
      </c>
      <c r="B451" t="s">
        <v>16</v>
      </c>
      <c r="C451" s="7" t="s">
        <v>49</v>
      </c>
      <c r="D451" s="6">
        <v>1989</v>
      </c>
      <c r="E451" s="34">
        <f t="shared" si="27"/>
        <v>6</v>
      </c>
      <c r="F451" s="35">
        <f t="shared" si="29"/>
        <v>6</v>
      </c>
      <c r="G451" s="36">
        <v>6</v>
      </c>
      <c r="H451" s="36">
        <v>6</v>
      </c>
      <c r="I451" s="34">
        <v>6</v>
      </c>
      <c r="J451" s="35">
        <f t="shared" si="30"/>
        <v>6</v>
      </c>
      <c r="K451" s="36">
        <v>6</v>
      </c>
      <c r="L451" s="36">
        <v>6</v>
      </c>
      <c r="M451" s="37">
        <v>6</v>
      </c>
    </row>
    <row r="452" spans="1:13" x14ac:dyDescent="0.25">
      <c r="A452" s="11" t="str">
        <f t="shared" si="28"/>
        <v>GRC_1990</v>
      </c>
      <c r="B452" t="s">
        <v>16</v>
      </c>
      <c r="C452" s="7" t="s">
        <v>49</v>
      </c>
      <c r="D452" s="6">
        <v>1990</v>
      </c>
      <c r="E452" s="34">
        <f t="shared" si="27"/>
        <v>6</v>
      </c>
      <c r="F452" s="35">
        <f t="shared" si="29"/>
        <v>6</v>
      </c>
      <c r="G452" s="36">
        <v>6</v>
      </c>
      <c r="H452" s="36">
        <v>6</v>
      </c>
      <c r="I452" s="34">
        <v>6</v>
      </c>
      <c r="J452" s="35">
        <f t="shared" si="30"/>
        <v>6</v>
      </c>
      <c r="K452" s="36">
        <v>6</v>
      </c>
      <c r="L452" s="36">
        <v>6</v>
      </c>
      <c r="M452" s="37">
        <v>6</v>
      </c>
    </row>
    <row r="453" spans="1:13" x14ac:dyDescent="0.25">
      <c r="A453" s="11" t="str">
        <f t="shared" si="28"/>
        <v>GRC_1991</v>
      </c>
      <c r="B453" t="s">
        <v>16</v>
      </c>
      <c r="C453" s="7" t="s">
        <v>49</v>
      </c>
      <c r="D453" s="6">
        <v>1991</v>
      </c>
      <c r="E453" s="34">
        <f t="shared" si="27"/>
        <v>6</v>
      </c>
      <c r="F453" s="35">
        <f t="shared" si="29"/>
        <v>6</v>
      </c>
      <c r="G453" s="36">
        <v>6</v>
      </c>
      <c r="H453" s="36">
        <v>6</v>
      </c>
      <c r="I453" s="34">
        <v>6</v>
      </c>
      <c r="J453" s="35">
        <f t="shared" si="30"/>
        <v>6</v>
      </c>
      <c r="K453" s="36">
        <v>6</v>
      </c>
      <c r="L453" s="36">
        <v>6</v>
      </c>
      <c r="M453" s="37">
        <v>6</v>
      </c>
    </row>
    <row r="454" spans="1:13" x14ac:dyDescent="0.25">
      <c r="A454" s="11" t="str">
        <f t="shared" si="28"/>
        <v>GRC_1992</v>
      </c>
      <c r="B454" t="s">
        <v>16</v>
      </c>
      <c r="C454" s="7" t="s">
        <v>49</v>
      </c>
      <c r="D454" s="6">
        <v>1992</v>
      </c>
      <c r="E454" s="34">
        <f t="shared" si="27"/>
        <v>6</v>
      </c>
      <c r="F454" s="35">
        <f t="shared" si="29"/>
        <v>6</v>
      </c>
      <c r="G454" s="36">
        <v>6</v>
      </c>
      <c r="H454" s="36">
        <v>6</v>
      </c>
      <c r="I454" s="34">
        <v>6</v>
      </c>
      <c r="J454" s="35">
        <f t="shared" si="30"/>
        <v>6</v>
      </c>
      <c r="K454" s="36">
        <v>6</v>
      </c>
      <c r="L454" s="36">
        <v>6</v>
      </c>
      <c r="M454" s="37">
        <v>6</v>
      </c>
    </row>
    <row r="455" spans="1:13" x14ac:dyDescent="0.25">
      <c r="A455" s="11" t="str">
        <f t="shared" si="28"/>
        <v>GRC_1993</v>
      </c>
      <c r="B455" t="s">
        <v>16</v>
      </c>
      <c r="C455" s="7" t="s">
        <v>49</v>
      </c>
      <c r="D455" s="6">
        <v>1993</v>
      </c>
      <c r="E455" s="34">
        <f t="shared" si="27"/>
        <v>5.7294444243113203</v>
      </c>
      <c r="F455" s="35">
        <f t="shared" si="29"/>
        <v>6</v>
      </c>
      <c r="G455" s="36">
        <v>6</v>
      </c>
      <c r="H455" s="36">
        <v>6</v>
      </c>
      <c r="I455" s="34">
        <v>5.3766665458679199</v>
      </c>
      <c r="J455" s="35">
        <f t="shared" si="30"/>
        <v>5.666666666666667</v>
      </c>
      <c r="K455" s="36">
        <v>6</v>
      </c>
      <c r="L455" s="36">
        <v>5</v>
      </c>
      <c r="M455" s="37">
        <v>6</v>
      </c>
    </row>
    <row r="456" spans="1:13" x14ac:dyDescent="0.25">
      <c r="A456" s="11" t="str">
        <f t="shared" si="28"/>
        <v>GRC_1994</v>
      </c>
      <c r="B456" t="s">
        <v>16</v>
      </c>
      <c r="C456" s="7" t="s">
        <v>49</v>
      </c>
      <c r="D456" s="6">
        <v>1994</v>
      </c>
      <c r="E456" s="34">
        <f t="shared" si="27"/>
        <v>5.7227777640024824</v>
      </c>
      <c r="F456" s="35">
        <f t="shared" si="29"/>
        <v>6</v>
      </c>
      <c r="G456" s="36">
        <v>6</v>
      </c>
      <c r="H456" s="36">
        <v>6</v>
      </c>
      <c r="I456" s="34">
        <v>5.3366665840148926</v>
      </c>
      <c r="J456" s="35">
        <f t="shared" si="30"/>
        <v>5.666666666666667</v>
      </c>
      <c r="K456" s="36">
        <v>6</v>
      </c>
      <c r="L456" s="36">
        <v>5</v>
      </c>
      <c r="M456" s="37">
        <v>6</v>
      </c>
    </row>
    <row r="457" spans="1:13" x14ac:dyDescent="0.25">
      <c r="A457" s="11" t="str">
        <f t="shared" si="28"/>
        <v>GRC_1995</v>
      </c>
      <c r="B457" t="s">
        <v>16</v>
      </c>
      <c r="C457" s="7" t="s">
        <v>49</v>
      </c>
      <c r="D457" s="6">
        <v>1995</v>
      </c>
      <c r="E457" s="34">
        <f t="shared" ref="E457:E520" si="31">IF(AND(G457=".",H457=".",I457=".",K457=".",L457=".",M457="."),".",AVERAGE(G457,H457,I457,K457,L457,M457))</f>
        <v>5.7161111036936445</v>
      </c>
      <c r="F457" s="35">
        <f t="shared" si="29"/>
        <v>6</v>
      </c>
      <c r="G457" s="36">
        <v>6</v>
      </c>
      <c r="H457" s="36">
        <v>6</v>
      </c>
      <c r="I457" s="34">
        <v>5.2966666221618652</v>
      </c>
      <c r="J457" s="35">
        <f t="shared" si="30"/>
        <v>5.666666666666667</v>
      </c>
      <c r="K457" s="36">
        <v>6</v>
      </c>
      <c r="L457" s="36">
        <v>5</v>
      </c>
      <c r="M457" s="37">
        <v>6</v>
      </c>
    </row>
    <row r="458" spans="1:13" x14ac:dyDescent="0.25">
      <c r="A458" s="11" t="str">
        <f t="shared" si="28"/>
        <v>GRC_1996</v>
      </c>
      <c r="B458" t="s">
        <v>16</v>
      </c>
      <c r="C458" s="7" t="s">
        <v>49</v>
      </c>
      <c r="D458" s="6">
        <v>1996</v>
      </c>
      <c r="E458" s="34">
        <f t="shared" si="31"/>
        <v>5.5983333587646484</v>
      </c>
      <c r="F458" s="35">
        <f t="shared" si="29"/>
        <v>6</v>
      </c>
      <c r="G458" s="36">
        <v>6</v>
      </c>
      <c r="H458" s="36">
        <v>6</v>
      </c>
      <c r="I458" s="34">
        <v>4.5900001525878906</v>
      </c>
      <c r="J458" s="35">
        <f t="shared" si="30"/>
        <v>5.666666666666667</v>
      </c>
      <c r="K458" s="36">
        <v>6</v>
      </c>
      <c r="L458" s="36">
        <v>5</v>
      </c>
      <c r="M458" s="37">
        <v>6</v>
      </c>
    </row>
    <row r="459" spans="1:13" x14ac:dyDescent="0.25">
      <c r="A459" s="11" t="str">
        <f t="shared" si="28"/>
        <v>GRC_1997</v>
      </c>
      <c r="B459" t="s">
        <v>16</v>
      </c>
      <c r="C459" s="7" t="s">
        <v>49</v>
      </c>
      <c r="D459" s="6">
        <v>1997</v>
      </c>
      <c r="E459" s="34">
        <f t="shared" si="31"/>
        <v>5.5533333619435625</v>
      </c>
      <c r="F459" s="35">
        <f t="shared" si="29"/>
        <v>6</v>
      </c>
      <c r="G459" s="36">
        <v>6</v>
      </c>
      <c r="H459" s="36">
        <v>6</v>
      </c>
      <c r="I459" s="34">
        <v>4.320000171661377</v>
      </c>
      <c r="J459" s="35">
        <f t="shared" si="30"/>
        <v>5.666666666666667</v>
      </c>
      <c r="K459" s="36">
        <v>6</v>
      </c>
      <c r="L459" s="36">
        <v>5</v>
      </c>
      <c r="M459" s="37">
        <v>6</v>
      </c>
    </row>
    <row r="460" spans="1:13" x14ac:dyDescent="0.25">
      <c r="A460" s="11" t="str">
        <f t="shared" si="28"/>
        <v>GRC_1998</v>
      </c>
      <c r="B460" t="s">
        <v>16</v>
      </c>
      <c r="C460" s="7" t="s">
        <v>49</v>
      </c>
      <c r="D460" s="6">
        <v>1998</v>
      </c>
      <c r="E460" s="34">
        <f t="shared" si="31"/>
        <v>5.4527777830759687</v>
      </c>
      <c r="F460" s="35">
        <f t="shared" si="29"/>
        <v>6</v>
      </c>
      <c r="G460" s="36">
        <v>6</v>
      </c>
      <c r="H460" s="36">
        <v>6</v>
      </c>
      <c r="I460" s="34">
        <v>3.7166666984558105</v>
      </c>
      <c r="J460" s="35">
        <f t="shared" si="30"/>
        <v>5.666666666666667</v>
      </c>
      <c r="K460" s="36">
        <v>6</v>
      </c>
      <c r="L460" s="36">
        <v>5</v>
      </c>
      <c r="M460" s="37">
        <v>6</v>
      </c>
    </row>
    <row r="461" spans="1:13" x14ac:dyDescent="0.25">
      <c r="A461" s="11" t="str">
        <f t="shared" si="28"/>
        <v>GRC_1999</v>
      </c>
      <c r="B461" t="s">
        <v>16</v>
      </c>
      <c r="C461" s="7" t="s">
        <v>49</v>
      </c>
      <c r="D461" s="6">
        <v>1999</v>
      </c>
      <c r="E461" s="34">
        <f t="shared" si="31"/>
        <v>5.1011111338933306</v>
      </c>
      <c r="F461" s="35">
        <f t="shared" si="29"/>
        <v>5.8125</v>
      </c>
      <c r="G461" s="36">
        <v>5.625</v>
      </c>
      <c r="H461" s="36">
        <v>6</v>
      </c>
      <c r="I461" s="34">
        <v>3.3566668033599854</v>
      </c>
      <c r="J461" s="35">
        <f t="shared" si="30"/>
        <v>5.208333333333333</v>
      </c>
      <c r="K461" s="36">
        <v>5.625</v>
      </c>
      <c r="L461" s="36">
        <v>4</v>
      </c>
      <c r="M461" s="37">
        <v>6</v>
      </c>
    </row>
    <row r="462" spans="1:13" x14ac:dyDescent="0.25">
      <c r="A462" s="11" t="str">
        <f t="shared" si="28"/>
        <v>GRC_2000</v>
      </c>
      <c r="B462" t="s">
        <v>16</v>
      </c>
      <c r="C462" s="7" t="s">
        <v>49</v>
      </c>
      <c r="D462" s="6">
        <v>2000</v>
      </c>
      <c r="E462" s="34">
        <f t="shared" si="31"/>
        <v>4.9994444449742632</v>
      </c>
      <c r="F462" s="35">
        <f t="shared" si="29"/>
        <v>5.8125</v>
      </c>
      <c r="G462" s="36">
        <v>5.625</v>
      </c>
      <c r="H462" s="36">
        <v>6</v>
      </c>
      <c r="I462" s="34">
        <v>2.7466666698455811</v>
      </c>
      <c r="J462" s="35">
        <f t="shared" si="30"/>
        <v>5.208333333333333</v>
      </c>
      <c r="K462" s="36">
        <v>5.625</v>
      </c>
      <c r="L462" s="36">
        <v>4</v>
      </c>
      <c r="M462" s="37">
        <v>6</v>
      </c>
    </row>
    <row r="463" spans="1:13" x14ac:dyDescent="0.25">
      <c r="A463" s="11" t="str">
        <f t="shared" si="28"/>
        <v>GRC_2001</v>
      </c>
      <c r="B463" t="s">
        <v>16</v>
      </c>
      <c r="C463" s="7" t="s">
        <v>49</v>
      </c>
      <c r="D463" s="6">
        <v>2001</v>
      </c>
      <c r="E463" s="34">
        <f t="shared" si="31"/>
        <v>4.7392500241597491</v>
      </c>
      <c r="F463" s="35">
        <f t="shared" si="29"/>
        <v>5.5104167461395264</v>
      </c>
      <c r="G463" s="36">
        <v>5.2083334922790527</v>
      </c>
      <c r="H463" s="36">
        <v>5.8125</v>
      </c>
      <c r="I463" s="34">
        <v>1.7896666526794434</v>
      </c>
      <c r="J463" s="35">
        <f t="shared" si="30"/>
        <v>5.208333333333333</v>
      </c>
      <c r="K463" s="36">
        <v>5.625</v>
      </c>
      <c r="L463" s="36">
        <v>4</v>
      </c>
      <c r="M463" s="37">
        <v>6</v>
      </c>
    </row>
    <row r="464" spans="1:13" x14ac:dyDescent="0.25">
      <c r="A464" s="11" t="str">
        <f t="shared" si="28"/>
        <v>GRC_2002</v>
      </c>
      <c r="B464" t="s">
        <v>16</v>
      </c>
      <c r="C464" s="7" t="s">
        <v>49</v>
      </c>
      <c r="D464" s="6">
        <v>2002</v>
      </c>
      <c r="E464" s="34">
        <f t="shared" si="31"/>
        <v>4.4749638636906939</v>
      </c>
      <c r="F464" s="35">
        <f t="shared" si="29"/>
        <v>4.8962916135787964</v>
      </c>
      <c r="G464" s="36">
        <v>3.9800832271575928</v>
      </c>
      <c r="H464" s="36">
        <v>5.8125</v>
      </c>
      <c r="I464" s="34">
        <v>1.4321999549865723</v>
      </c>
      <c r="J464" s="35">
        <f t="shared" si="30"/>
        <v>5.208333333333333</v>
      </c>
      <c r="K464" s="36">
        <v>5.625</v>
      </c>
      <c r="L464" s="36">
        <v>4</v>
      </c>
      <c r="M464" s="37">
        <v>6</v>
      </c>
    </row>
    <row r="465" spans="1:13" x14ac:dyDescent="0.25">
      <c r="A465" s="11" t="str">
        <f t="shared" si="28"/>
        <v>GRC_2003</v>
      </c>
      <c r="B465" t="s">
        <v>16</v>
      </c>
      <c r="C465" s="7" t="s">
        <v>49</v>
      </c>
      <c r="D465" s="6">
        <v>2003</v>
      </c>
      <c r="E465" s="34">
        <f t="shared" si="31"/>
        <v>4.4528527657190962</v>
      </c>
      <c r="F465" s="35">
        <f t="shared" si="29"/>
        <v>4.8962916135787964</v>
      </c>
      <c r="G465" s="36">
        <v>3.9800832271575928</v>
      </c>
      <c r="H465" s="36">
        <v>5.8125</v>
      </c>
      <c r="I465" s="34">
        <v>1.2995333671569824</v>
      </c>
      <c r="J465" s="35">
        <f t="shared" si="30"/>
        <v>5.208333333333333</v>
      </c>
      <c r="K465" s="36">
        <v>5.625</v>
      </c>
      <c r="L465" s="36">
        <v>4</v>
      </c>
      <c r="M465" s="37">
        <v>6</v>
      </c>
    </row>
    <row r="466" spans="1:13" x14ac:dyDescent="0.25">
      <c r="A466" s="11" t="str">
        <f t="shared" ref="A466:A519" si="32">B466&amp;"_"&amp;D466</f>
        <v>GRC_2004</v>
      </c>
      <c r="B466" t="s">
        <v>16</v>
      </c>
      <c r="C466" s="7" t="s">
        <v>49</v>
      </c>
      <c r="D466" s="6">
        <v>2004</v>
      </c>
      <c r="E466" s="34">
        <f t="shared" si="31"/>
        <v>4.4448909958203631</v>
      </c>
      <c r="F466" s="35">
        <f t="shared" ref="F466:F519" si="33">AVERAGE(G466:H466)</f>
        <v>4.8954479694366455</v>
      </c>
      <c r="G466" s="36">
        <v>3.978395938873291</v>
      </c>
      <c r="H466" s="36">
        <v>5.8125</v>
      </c>
      <c r="I466" s="34">
        <v>1.2534500360488892</v>
      </c>
      <c r="J466" s="35">
        <f t="shared" ref="J466:J519" si="34">AVERAGE(K466:M466)</f>
        <v>5.208333333333333</v>
      </c>
      <c r="K466" s="36">
        <v>5.625</v>
      </c>
      <c r="L466" s="36">
        <v>4</v>
      </c>
      <c r="M466" s="37">
        <v>6</v>
      </c>
    </row>
    <row r="467" spans="1:13" x14ac:dyDescent="0.25">
      <c r="A467" s="11" t="str">
        <f t="shared" si="32"/>
        <v>GRC_2005</v>
      </c>
      <c r="B467" t="s">
        <v>16</v>
      </c>
      <c r="C467" s="7" t="s">
        <v>49</v>
      </c>
      <c r="D467" s="6">
        <v>2005</v>
      </c>
      <c r="E467" s="34">
        <f t="shared" si="31"/>
        <v>3.8830888668696084</v>
      </c>
      <c r="F467" s="35">
        <f t="shared" si="33"/>
        <v>3.7949166297912598</v>
      </c>
      <c r="G467" s="36">
        <v>3.4767084121704102</v>
      </c>
      <c r="H467" s="36">
        <v>4.1131248474121094</v>
      </c>
      <c r="I467" s="34">
        <v>1.2086999416351318</v>
      </c>
      <c r="J467" s="35">
        <f t="shared" si="34"/>
        <v>4.833333333333333</v>
      </c>
      <c r="K467" s="36">
        <v>5.25</v>
      </c>
      <c r="L467" s="36">
        <v>4</v>
      </c>
      <c r="M467" s="37">
        <v>5.25</v>
      </c>
    </row>
    <row r="468" spans="1:13" x14ac:dyDescent="0.25">
      <c r="A468" s="11" t="str">
        <f t="shared" si="32"/>
        <v>GRC_2006</v>
      </c>
      <c r="B468" t="s">
        <v>16</v>
      </c>
      <c r="C468" s="7" t="s">
        <v>49</v>
      </c>
      <c r="D468" s="6">
        <v>2006</v>
      </c>
      <c r="E468" s="34">
        <f t="shared" si="31"/>
        <v>3.7507937351862588</v>
      </c>
      <c r="F468" s="35">
        <f t="shared" si="33"/>
        <v>3.7940728664398193</v>
      </c>
      <c r="G468" s="36">
        <v>3.4750208854675293</v>
      </c>
      <c r="H468" s="36">
        <v>4.1131248474121094</v>
      </c>
      <c r="I468" s="34">
        <v>1.166616678237915</v>
      </c>
      <c r="J468" s="35">
        <f t="shared" si="34"/>
        <v>4.583333333333333</v>
      </c>
      <c r="K468" s="36">
        <v>4.5</v>
      </c>
      <c r="L468" s="36">
        <v>4</v>
      </c>
      <c r="M468" s="37">
        <v>5.25</v>
      </c>
    </row>
    <row r="469" spans="1:13" x14ac:dyDescent="0.25">
      <c r="A469" s="11" t="str">
        <f t="shared" si="32"/>
        <v>GRC_2007</v>
      </c>
      <c r="B469" t="s">
        <v>16</v>
      </c>
      <c r="C469" s="7" t="s">
        <v>49</v>
      </c>
      <c r="D469" s="6">
        <v>2007</v>
      </c>
      <c r="E469" s="34">
        <f t="shared" si="31"/>
        <v>3.390965243180593</v>
      </c>
      <c r="F469" s="35">
        <f t="shared" si="33"/>
        <v>3.7932291030883789</v>
      </c>
      <c r="G469" s="36">
        <v>3.4733333587646484</v>
      </c>
      <c r="H469" s="36">
        <v>4.1131248474121094</v>
      </c>
      <c r="I469" s="34">
        <v>1.0093332529067993</v>
      </c>
      <c r="J469" s="35">
        <f t="shared" si="34"/>
        <v>3.9166666666666665</v>
      </c>
      <c r="K469" s="36">
        <v>4.5</v>
      </c>
      <c r="L469" s="36">
        <v>4</v>
      </c>
      <c r="M469" s="37">
        <v>3.25</v>
      </c>
    </row>
    <row r="470" spans="1:13" x14ac:dyDescent="0.25">
      <c r="A470" s="11" t="str">
        <f t="shared" si="32"/>
        <v>GRC_2008</v>
      </c>
      <c r="B470" t="s">
        <v>16</v>
      </c>
      <c r="C470" s="7" t="s">
        <v>49</v>
      </c>
      <c r="D470" s="6">
        <v>2008</v>
      </c>
      <c r="E470" s="34">
        <f t="shared" si="31"/>
        <v>3.171949028968811</v>
      </c>
      <c r="F470" s="35">
        <f t="shared" si="33"/>
        <v>3.6343748569488525</v>
      </c>
      <c r="G470" s="36">
        <v>3.1556248664855957</v>
      </c>
      <c r="H470" s="36">
        <v>4.1131248474121094</v>
      </c>
      <c r="I470" s="34">
        <v>1.0129444599151611</v>
      </c>
      <c r="J470" s="35">
        <f t="shared" si="34"/>
        <v>3.5833333333333335</v>
      </c>
      <c r="K470" s="36">
        <v>4.5</v>
      </c>
      <c r="L470" s="36">
        <v>3</v>
      </c>
      <c r="M470" s="37">
        <v>3.25</v>
      </c>
    </row>
    <row r="471" spans="1:13" x14ac:dyDescent="0.25">
      <c r="A471" s="11" t="str">
        <f t="shared" si="32"/>
        <v>GRC_2009</v>
      </c>
      <c r="B471" t="s">
        <v>16</v>
      </c>
      <c r="C471" s="7" t="s">
        <v>49</v>
      </c>
      <c r="D471" s="6">
        <v>2009</v>
      </c>
      <c r="E471" s="34">
        <f t="shared" si="31"/>
        <v>2.6458842158317566</v>
      </c>
      <c r="F471" s="35">
        <f t="shared" si="33"/>
        <v>3.6343748569488525</v>
      </c>
      <c r="G471" s="36">
        <v>3.1556248664855957</v>
      </c>
      <c r="H471" s="36">
        <v>4.1131248474121094</v>
      </c>
      <c r="I471" s="34">
        <v>0.85655558109283447</v>
      </c>
      <c r="J471" s="35">
        <f t="shared" si="34"/>
        <v>2.5833333333333335</v>
      </c>
      <c r="K471" s="36">
        <v>4.5</v>
      </c>
      <c r="L471" s="36">
        <v>0</v>
      </c>
      <c r="M471" s="37">
        <v>3.25</v>
      </c>
    </row>
    <row r="472" spans="1:13" x14ac:dyDescent="0.25">
      <c r="A472" s="11" t="str">
        <f t="shared" si="32"/>
        <v>GRC_2010</v>
      </c>
      <c r="B472" t="s">
        <v>16</v>
      </c>
      <c r="C472" s="7" t="s">
        <v>49</v>
      </c>
      <c r="D472" s="6">
        <v>2010</v>
      </c>
      <c r="E472" s="34">
        <f t="shared" si="31"/>
        <v>2.5884097119172416</v>
      </c>
      <c r="F472" s="35">
        <f t="shared" si="33"/>
        <v>3.461687445640564</v>
      </c>
      <c r="G472" s="36">
        <v>3.1556248664855957</v>
      </c>
      <c r="H472" s="36">
        <v>3.7677500247955322</v>
      </c>
      <c r="I472" s="34">
        <v>0.85708338022232056</v>
      </c>
      <c r="J472" s="35">
        <f t="shared" si="34"/>
        <v>2.5833333333333335</v>
      </c>
      <c r="K472" s="36">
        <v>4.5</v>
      </c>
      <c r="L472" s="36">
        <v>0</v>
      </c>
      <c r="M472" s="37">
        <v>3.25</v>
      </c>
    </row>
    <row r="473" spans="1:13" x14ac:dyDescent="0.25">
      <c r="A473" s="11" t="str">
        <f t="shared" si="32"/>
        <v>GRC_2011</v>
      </c>
      <c r="B473" t="s">
        <v>16</v>
      </c>
      <c r="C473" s="7" t="s">
        <v>49</v>
      </c>
      <c r="D473" s="6">
        <v>2011</v>
      </c>
      <c r="E473" s="34">
        <f t="shared" si="31"/>
        <v>2.5239143272240958</v>
      </c>
      <c r="F473" s="35">
        <f t="shared" si="33"/>
        <v>3.367937445640564</v>
      </c>
      <c r="G473" s="36">
        <v>2.9681248664855957</v>
      </c>
      <c r="H473" s="36">
        <v>3.7677500247955322</v>
      </c>
      <c r="I473" s="34">
        <v>0.65761107206344604</v>
      </c>
      <c r="J473" s="35">
        <f t="shared" si="34"/>
        <v>2.5833333333333335</v>
      </c>
      <c r="K473" s="36">
        <v>4.5</v>
      </c>
      <c r="L473" s="36">
        <v>0</v>
      </c>
      <c r="M473" s="37">
        <v>3.25</v>
      </c>
    </row>
    <row r="474" spans="1:13" x14ac:dyDescent="0.25">
      <c r="A474" s="11" t="str">
        <f t="shared" si="32"/>
        <v>GRC_2012</v>
      </c>
      <c r="B474" t="s">
        <v>16</v>
      </c>
      <c r="C474" s="7" t="s">
        <v>49</v>
      </c>
      <c r="D474" s="6">
        <v>2012</v>
      </c>
      <c r="E474" s="34">
        <f t="shared" si="31"/>
        <v>2.5005648036797843</v>
      </c>
      <c r="F474" s="35">
        <f t="shared" si="33"/>
        <v>3.297624945640564</v>
      </c>
      <c r="G474" s="36">
        <v>2.8274998664855957</v>
      </c>
      <c r="H474" s="36">
        <v>3.7677500247955322</v>
      </c>
      <c r="I474" s="34">
        <v>0.6581389307975769</v>
      </c>
      <c r="J474" s="35">
        <f t="shared" si="34"/>
        <v>2.5833333333333335</v>
      </c>
      <c r="K474" s="36">
        <v>4.5</v>
      </c>
      <c r="L474" s="36">
        <v>0</v>
      </c>
      <c r="M474" s="37">
        <v>3.25</v>
      </c>
    </row>
    <row r="475" spans="1:13" x14ac:dyDescent="0.25">
      <c r="A475" s="11" t="str">
        <f t="shared" si="32"/>
        <v>GRC_2013</v>
      </c>
      <c r="B475" t="s">
        <v>16</v>
      </c>
      <c r="C475" s="7" t="s">
        <v>49</v>
      </c>
      <c r="D475" s="6">
        <v>2013</v>
      </c>
      <c r="E475" s="34">
        <f t="shared" si="31"/>
        <v>2.5006527602672577</v>
      </c>
      <c r="F475" s="35">
        <f t="shared" si="33"/>
        <v>3.297624945640564</v>
      </c>
      <c r="G475" s="36">
        <v>2.8274998664855957</v>
      </c>
      <c r="H475" s="36">
        <v>3.7677500247955322</v>
      </c>
      <c r="I475" s="34">
        <v>0.65866667032241821</v>
      </c>
      <c r="J475" s="35">
        <f t="shared" si="34"/>
        <v>2.5833333333333335</v>
      </c>
      <c r="K475" s="36">
        <v>4.5</v>
      </c>
      <c r="L475" s="36">
        <v>0</v>
      </c>
      <c r="M475" s="37">
        <v>3.25</v>
      </c>
    </row>
    <row r="476" spans="1:13" x14ac:dyDescent="0.25">
      <c r="A476" s="11" t="str">
        <f t="shared" si="32"/>
        <v>HUN_1975</v>
      </c>
      <c r="B476" s="14" t="s">
        <v>17</v>
      </c>
      <c r="C476" s="8" t="s">
        <v>50</v>
      </c>
      <c r="D476" s="4">
        <v>1975</v>
      </c>
      <c r="E476" s="30">
        <f t="shared" si="31"/>
        <v>6</v>
      </c>
      <c r="F476" s="31">
        <f t="shared" si="33"/>
        <v>6</v>
      </c>
      <c r="G476" s="32">
        <v>6</v>
      </c>
      <c r="H476" s="32">
        <v>6</v>
      </c>
      <c r="I476" s="30">
        <v>6</v>
      </c>
      <c r="J476" s="31">
        <f t="shared" si="34"/>
        <v>6</v>
      </c>
      <c r="K476" s="32">
        <v>6</v>
      </c>
      <c r="L476" s="32">
        <v>6</v>
      </c>
      <c r="M476" s="33">
        <v>6</v>
      </c>
    </row>
    <row r="477" spans="1:13" x14ac:dyDescent="0.25">
      <c r="A477" s="11" t="str">
        <f t="shared" si="32"/>
        <v>HUN_1976</v>
      </c>
      <c r="B477" t="s">
        <v>17</v>
      </c>
      <c r="C477" s="8" t="s">
        <v>50</v>
      </c>
      <c r="D477" s="4">
        <v>1976</v>
      </c>
      <c r="E477" s="30">
        <f t="shared" si="31"/>
        <v>6</v>
      </c>
      <c r="F477" s="31">
        <f t="shared" si="33"/>
        <v>6</v>
      </c>
      <c r="G477" s="32">
        <v>6</v>
      </c>
      <c r="H477" s="32">
        <v>6</v>
      </c>
      <c r="I477" s="30">
        <v>6</v>
      </c>
      <c r="J477" s="31">
        <f t="shared" si="34"/>
        <v>6</v>
      </c>
      <c r="K477" s="32">
        <v>6</v>
      </c>
      <c r="L477" s="32">
        <v>6</v>
      </c>
      <c r="M477" s="33">
        <v>6</v>
      </c>
    </row>
    <row r="478" spans="1:13" x14ac:dyDescent="0.25">
      <c r="A478" s="11" t="str">
        <f t="shared" si="32"/>
        <v>HUN_1977</v>
      </c>
      <c r="B478" t="s">
        <v>17</v>
      </c>
      <c r="C478" s="8" t="s">
        <v>50</v>
      </c>
      <c r="D478" s="4">
        <v>1977</v>
      </c>
      <c r="E478" s="30">
        <f t="shared" si="31"/>
        <v>6</v>
      </c>
      <c r="F478" s="31">
        <f t="shared" si="33"/>
        <v>6</v>
      </c>
      <c r="G478" s="32">
        <v>6</v>
      </c>
      <c r="H478" s="32">
        <v>6</v>
      </c>
      <c r="I478" s="30">
        <v>6</v>
      </c>
      <c r="J478" s="31">
        <f t="shared" si="34"/>
        <v>6</v>
      </c>
      <c r="K478" s="32">
        <v>6</v>
      </c>
      <c r="L478" s="32">
        <v>6</v>
      </c>
      <c r="M478" s="33">
        <v>6</v>
      </c>
    </row>
    <row r="479" spans="1:13" x14ac:dyDescent="0.25">
      <c r="A479" s="11" t="str">
        <f t="shared" si="32"/>
        <v>HUN_1978</v>
      </c>
      <c r="B479" t="s">
        <v>17</v>
      </c>
      <c r="C479" s="8" t="s">
        <v>50</v>
      </c>
      <c r="D479" s="4">
        <v>1978</v>
      </c>
      <c r="E479" s="30">
        <f t="shared" si="31"/>
        <v>6</v>
      </c>
      <c r="F479" s="31">
        <f t="shared" si="33"/>
        <v>6</v>
      </c>
      <c r="G479" s="32">
        <v>6</v>
      </c>
      <c r="H479" s="32">
        <v>6</v>
      </c>
      <c r="I479" s="30">
        <v>6</v>
      </c>
      <c r="J479" s="31">
        <f t="shared" si="34"/>
        <v>6</v>
      </c>
      <c r="K479" s="32">
        <v>6</v>
      </c>
      <c r="L479" s="32">
        <v>6</v>
      </c>
      <c r="M479" s="33">
        <v>6</v>
      </c>
    </row>
    <row r="480" spans="1:13" x14ac:dyDescent="0.25">
      <c r="A480" s="11" t="str">
        <f t="shared" si="32"/>
        <v>HUN_1979</v>
      </c>
      <c r="B480" t="s">
        <v>17</v>
      </c>
      <c r="C480" s="8" t="s">
        <v>50</v>
      </c>
      <c r="D480" s="4">
        <v>1979</v>
      </c>
      <c r="E480" s="30">
        <f t="shared" si="31"/>
        <v>6</v>
      </c>
      <c r="F480" s="31">
        <f t="shared" si="33"/>
        <v>6</v>
      </c>
      <c r="G480" s="32">
        <v>6</v>
      </c>
      <c r="H480" s="32">
        <v>6</v>
      </c>
      <c r="I480" s="30">
        <v>6</v>
      </c>
      <c r="J480" s="31">
        <f t="shared" si="34"/>
        <v>6</v>
      </c>
      <c r="K480" s="32">
        <v>6</v>
      </c>
      <c r="L480" s="32">
        <v>6</v>
      </c>
      <c r="M480" s="33">
        <v>6</v>
      </c>
    </row>
    <row r="481" spans="1:13" x14ac:dyDescent="0.25">
      <c r="A481" s="11" t="str">
        <f t="shared" si="32"/>
        <v>HUN_1980</v>
      </c>
      <c r="B481" t="s">
        <v>17</v>
      </c>
      <c r="C481" s="8" t="s">
        <v>50</v>
      </c>
      <c r="D481" s="4">
        <v>1980</v>
      </c>
      <c r="E481" s="30">
        <f t="shared" si="31"/>
        <v>6</v>
      </c>
      <c r="F481" s="31">
        <f t="shared" si="33"/>
        <v>6</v>
      </c>
      <c r="G481" s="32">
        <v>6</v>
      </c>
      <c r="H481" s="32">
        <v>6</v>
      </c>
      <c r="I481" s="30">
        <v>6</v>
      </c>
      <c r="J481" s="31">
        <f t="shared" si="34"/>
        <v>6</v>
      </c>
      <c r="K481" s="32">
        <v>6</v>
      </c>
      <c r="L481" s="32">
        <v>6</v>
      </c>
      <c r="M481" s="33">
        <v>6</v>
      </c>
    </row>
    <row r="482" spans="1:13" x14ac:dyDescent="0.25">
      <c r="A482" s="11" t="str">
        <f t="shared" si="32"/>
        <v>HUN_1981</v>
      </c>
      <c r="B482" t="s">
        <v>17</v>
      </c>
      <c r="C482" s="8" t="s">
        <v>50</v>
      </c>
      <c r="D482" s="4">
        <v>1981</v>
      </c>
      <c r="E482" s="30">
        <f t="shared" si="31"/>
        <v>6</v>
      </c>
      <c r="F482" s="31">
        <f t="shared" si="33"/>
        <v>6</v>
      </c>
      <c r="G482" s="32">
        <v>6</v>
      </c>
      <c r="H482" s="32">
        <v>6</v>
      </c>
      <c r="I482" s="30">
        <v>6</v>
      </c>
      <c r="J482" s="31">
        <f t="shared" si="34"/>
        <v>6</v>
      </c>
      <c r="K482" s="32">
        <v>6</v>
      </c>
      <c r="L482" s="32">
        <v>6</v>
      </c>
      <c r="M482" s="33">
        <v>6</v>
      </c>
    </row>
    <row r="483" spans="1:13" x14ac:dyDescent="0.25">
      <c r="A483" s="11" t="str">
        <f t="shared" si="32"/>
        <v>HUN_1982</v>
      </c>
      <c r="B483" t="s">
        <v>17</v>
      </c>
      <c r="C483" s="8" t="s">
        <v>50</v>
      </c>
      <c r="D483" s="4">
        <v>1982</v>
      </c>
      <c r="E483" s="30">
        <f t="shared" si="31"/>
        <v>6</v>
      </c>
      <c r="F483" s="31">
        <f t="shared" si="33"/>
        <v>6</v>
      </c>
      <c r="G483" s="32">
        <v>6</v>
      </c>
      <c r="H483" s="32">
        <v>6</v>
      </c>
      <c r="I483" s="30">
        <v>6</v>
      </c>
      <c r="J483" s="31">
        <f t="shared" si="34"/>
        <v>6</v>
      </c>
      <c r="K483" s="32">
        <v>6</v>
      </c>
      <c r="L483" s="32">
        <v>6</v>
      </c>
      <c r="M483" s="33">
        <v>6</v>
      </c>
    </row>
    <row r="484" spans="1:13" x14ac:dyDescent="0.25">
      <c r="A484" s="11" t="str">
        <f t="shared" si="32"/>
        <v>HUN_1983</v>
      </c>
      <c r="B484" t="s">
        <v>17</v>
      </c>
      <c r="C484" s="8" t="s">
        <v>50</v>
      </c>
      <c r="D484" s="4">
        <v>1983</v>
      </c>
      <c r="E484" s="30">
        <f t="shared" si="31"/>
        <v>6</v>
      </c>
      <c r="F484" s="31">
        <f t="shared" si="33"/>
        <v>6</v>
      </c>
      <c r="G484" s="32">
        <v>6</v>
      </c>
      <c r="H484" s="32">
        <v>6</v>
      </c>
      <c r="I484" s="30">
        <v>6</v>
      </c>
      <c r="J484" s="31">
        <f t="shared" si="34"/>
        <v>6</v>
      </c>
      <c r="K484" s="32">
        <v>6</v>
      </c>
      <c r="L484" s="32">
        <v>6</v>
      </c>
      <c r="M484" s="33">
        <v>6</v>
      </c>
    </row>
    <row r="485" spans="1:13" x14ac:dyDescent="0.25">
      <c r="A485" s="11" t="str">
        <f t="shared" si="32"/>
        <v>HUN_1984</v>
      </c>
      <c r="B485" t="s">
        <v>17</v>
      </c>
      <c r="C485" s="8" t="s">
        <v>50</v>
      </c>
      <c r="D485" s="4">
        <v>1984</v>
      </c>
      <c r="E485" s="30">
        <f t="shared" si="31"/>
        <v>6</v>
      </c>
      <c r="F485" s="31">
        <f t="shared" si="33"/>
        <v>6</v>
      </c>
      <c r="G485" s="32">
        <v>6</v>
      </c>
      <c r="H485" s="32">
        <v>6</v>
      </c>
      <c r="I485" s="30">
        <v>6</v>
      </c>
      <c r="J485" s="31">
        <f t="shared" si="34"/>
        <v>6</v>
      </c>
      <c r="K485" s="32">
        <v>6</v>
      </c>
      <c r="L485" s="32">
        <v>6</v>
      </c>
      <c r="M485" s="33">
        <v>6</v>
      </c>
    </row>
    <row r="486" spans="1:13" x14ac:dyDescent="0.25">
      <c r="A486" s="11" t="str">
        <f t="shared" si="32"/>
        <v>HUN_1985</v>
      </c>
      <c r="B486" t="s">
        <v>17</v>
      </c>
      <c r="C486" s="8" t="s">
        <v>50</v>
      </c>
      <c r="D486" s="4">
        <v>1985</v>
      </c>
      <c r="E486" s="30">
        <f t="shared" si="31"/>
        <v>6</v>
      </c>
      <c r="F486" s="31">
        <f t="shared" si="33"/>
        <v>6</v>
      </c>
      <c r="G486" s="32">
        <v>6</v>
      </c>
      <c r="H486" s="32">
        <v>6</v>
      </c>
      <c r="I486" s="30">
        <v>6</v>
      </c>
      <c r="J486" s="31">
        <f t="shared" si="34"/>
        <v>6</v>
      </c>
      <c r="K486" s="32">
        <v>6</v>
      </c>
      <c r="L486" s="32">
        <v>6</v>
      </c>
      <c r="M486" s="33">
        <v>6</v>
      </c>
    </row>
    <row r="487" spans="1:13" x14ac:dyDescent="0.25">
      <c r="A487" s="11" t="str">
        <f t="shared" si="32"/>
        <v>HUN_1986</v>
      </c>
      <c r="B487" t="s">
        <v>17</v>
      </c>
      <c r="C487" s="8" t="s">
        <v>50</v>
      </c>
      <c r="D487" s="4">
        <v>1986</v>
      </c>
      <c r="E487" s="30">
        <f t="shared" si="31"/>
        <v>6</v>
      </c>
      <c r="F487" s="31">
        <f t="shared" si="33"/>
        <v>6</v>
      </c>
      <c r="G487" s="32">
        <v>6</v>
      </c>
      <c r="H487" s="32">
        <v>6</v>
      </c>
      <c r="I487" s="30">
        <v>6</v>
      </c>
      <c r="J487" s="31">
        <f t="shared" si="34"/>
        <v>6</v>
      </c>
      <c r="K487" s="32">
        <v>6</v>
      </c>
      <c r="L487" s="32">
        <v>6</v>
      </c>
      <c r="M487" s="33">
        <v>6</v>
      </c>
    </row>
    <row r="488" spans="1:13" x14ac:dyDescent="0.25">
      <c r="A488" s="11" t="str">
        <f t="shared" si="32"/>
        <v>HUN_1987</v>
      </c>
      <c r="B488" t="s">
        <v>17</v>
      </c>
      <c r="C488" s="8" t="s">
        <v>50</v>
      </c>
      <c r="D488" s="4">
        <v>1987</v>
      </c>
      <c r="E488" s="30">
        <f t="shared" si="31"/>
        <v>6</v>
      </c>
      <c r="F488" s="31">
        <f t="shared" si="33"/>
        <v>6</v>
      </c>
      <c r="G488" s="32">
        <v>6</v>
      </c>
      <c r="H488" s="32">
        <v>6</v>
      </c>
      <c r="I488" s="30">
        <v>6</v>
      </c>
      <c r="J488" s="31">
        <f t="shared" si="34"/>
        <v>6</v>
      </c>
      <c r="K488" s="32">
        <v>6</v>
      </c>
      <c r="L488" s="32">
        <v>6</v>
      </c>
      <c r="M488" s="33">
        <v>6</v>
      </c>
    </row>
    <row r="489" spans="1:13" x14ac:dyDescent="0.25">
      <c r="A489" s="11" t="str">
        <f t="shared" si="32"/>
        <v>HUN_1988</v>
      </c>
      <c r="B489" t="s">
        <v>17</v>
      </c>
      <c r="C489" s="8" t="s">
        <v>50</v>
      </c>
      <c r="D489" s="4">
        <v>1988</v>
      </c>
      <c r="E489" s="30">
        <f t="shared" si="31"/>
        <v>6</v>
      </c>
      <c r="F489" s="31">
        <f t="shared" si="33"/>
        <v>6</v>
      </c>
      <c r="G489" s="32">
        <v>6</v>
      </c>
      <c r="H489" s="32">
        <v>6</v>
      </c>
      <c r="I489" s="30">
        <v>6</v>
      </c>
      <c r="J489" s="31">
        <f t="shared" si="34"/>
        <v>6</v>
      </c>
      <c r="K489" s="32">
        <v>6</v>
      </c>
      <c r="L489" s="32">
        <v>6</v>
      </c>
      <c r="M489" s="33">
        <v>6</v>
      </c>
    </row>
    <row r="490" spans="1:13" x14ac:dyDescent="0.25">
      <c r="A490" s="11" t="str">
        <f t="shared" si="32"/>
        <v>HUN_1989</v>
      </c>
      <c r="B490" t="s">
        <v>17</v>
      </c>
      <c r="C490" s="8" t="s">
        <v>50</v>
      </c>
      <c r="D490" s="4">
        <v>1989</v>
      </c>
      <c r="E490" s="30">
        <f t="shared" si="31"/>
        <v>6</v>
      </c>
      <c r="F490" s="31">
        <f t="shared" si="33"/>
        <v>6</v>
      </c>
      <c r="G490" s="32">
        <v>6</v>
      </c>
      <c r="H490" s="32">
        <v>6</v>
      </c>
      <c r="I490" s="30">
        <v>6</v>
      </c>
      <c r="J490" s="31">
        <f t="shared" si="34"/>
        <v>6</v>
      </c>
      <c r="K490" s="32">
        <v>6</v>
      </c>
      <c r="L490" s="32">
        <v>6</v>
      </c>
      <c r="M490" s="33">
        <v>6</v>
      </c>
    </row>
    <row r="491" spans="1:13" x14ac:dyDescent="0.25">
      <c r="A491" s="11" t="str">
        <f t="shared" si="32"/>
        <v>HUN_1990</v>
      </c>
      <c r="B491" t="s">
        <v>17</v>
      </c>
      <c r="C491" s="8" t="s">
        <v>50</v>
      </c>
      <c r="D491" s="4">
        <v>1990</v>
      </c>
      <c r="E491" s="30">
        <f t="shared" si="31"/>
        <v>6</v>
      </c>
      <c r="F491" s="31">
        <f t="shared" si="33"/>
        <v>6</v>
      </c>
      <c r="G491" s="32">
        <v>6</v>
      </c>
      <c r="H491" s="32">
        <v>6</v>
      </c>
      <c r="I491" s="30">
        <v>6</v>
      </c>
      <c r="J491" s="31">
        <f t="shared" si="34"/>
        <v>6</v>
      </c>
      <c r="K491" s="32">
        <v>6</v>
      </c>
      <c r="L491" s="32">
        <v>6</v>
      </c>
      <c r="M491" s="33">
        <v>6</v>
      </c>
    </row>
    <row r="492" spans="1:13" x14ac:dyDescent="0.25">
      <c r="A492" s="11" t="str">
        <f t="shared" si="32"/>
        <v>HUN_1991</v>
      </c>
      <c r="B492" t="s">
        <v>17</v>
      </c>
      <c r="C492" s="8" t="s">
        <v>50</v>
      </c>
      <c r="D492" s="4">
        <v>1991</v>
      </c>
      <c r="E492" s="30">
        <f t="shared" si="31"/>
        <v>5.9691666762034101</v>
      </c>
      <c r="F492" s="31">
        <f t="shared" si="33"/>
        <v>5.9375</v>
      </c>
      <c r="G492" s="32">
        <v>6</v>
      </c>
      <c r="H492" s="32">
        <v>5.875</v>
      </c>
      <c r="I492" s="30">
        <v>6</v>
      </c>
      <c r="J492" s="31">
        <f t="shared" si="34"/>
        <v>5.9800000190734863</v>
      </c>
      <c r="K492" s="32">
        <v>6</v>
      </c>
      <c r="L492" s="32">
        <v>5.940000057220459</v>
      </c>
      <c r="M492" s="33">
        <v>6</v>
      </c>
    </row>
    <row r="493" spans="1:13" x14ac:dyDescent="0.25">
      <c r="A493" s="11" t="str">
        <f t="shared" si="32"/>
        <v>HUN_1992</v>
      </c>
      <c r="B493" t="s">
        <v>17</v>
      </c>
      <c r="C493" s="8" t="s">
        <v>50</v>
      </c>
      <c r="D493" s="4">
        <v>1992</v>
      </c>
      <c r="E493" s="30">
        <f t="shared" si="31"/>
        <v>5.9691666762034101</v>
      </c>
      <c r="F493" s="31">
        <f t="shared" si="33"/>
        <v>5.9375</v>
      </c>
      <c r="G493" s="32">
        <v>6</v>
      </c>
      <c r="H493" s="32">
        <v>5.875</v>
      </c>
      <c r="I493" s="30">
        <v>6</v>
      </c>
      <c r="J493" s="31">
        <f t="shared" si="34"/>
        <v>5.9800000190734863</v>
      </c>
      <c r="K493" s="32">
        <v>6</v>
      </c>
      <c r="L493" s="32">
        <v>5.940000057220459</v>
      </c>
      <c r="M493" s="33">
        <v>6</v>
      </c>
    </row>
    <row r="494" spans="1:13" x14ac:dyDescent="0.25">
      <c r="A494" s="11" t="str">
        <f t="shared" si="32"/>
        <v>HUN_1993</v>
      </c>
      <c r="B494" t="s">
        <v>17</v>
      </c>
      <c r="C494" s="8" t="s">
        <v>50</v>
      </c>
      <c r="D494" s="4">
        <v>1993</v>
      </c>
      <c r="E494" s="30">
        <f t="shared" si="31"/>
        <v>5.774166663487752</v>
      </c>
      <c r="F494" s="31">
        <f t="shared" si="33"/>
        <v>5.9149999618530273</v>
      </c>
      <c r="G494" s="32">
        <v>6</v>
      </c>
      <c r="H494" s="32">
        <v>5.8299999237060547</v>
      </c>
      <c r="I494" s="30">
        <v>6</v>
      </c>
      <c r="J494" s="31">
        <f t="shared" si="34"/>
        <v>5.6050000190734863</v>
      </c>
      <c r="K494" s="32">
        <v>4.875</v>
      </c>
      <c r="L494" s="32">
        <v>5.940000057220459</v>
      </c>
      <c r="M494" s="33">
        <v>6</v>
      </c>
    </row>
    <row r="495" spans="1:13" x14ac:dyDescent="0.25">
      <c r="A495" s="11" t="str">
        <f t="shared" si="32"/>
        <v>HUN_1994</v>
      </c>
      <c r="B495" t="s">
        <v>17</v>
      </c>
      <c r="C495" s="8" t="s">
        <v>50</v>
      </c>
      <c r="D495" s="4">
        <v>1994</v>
      </c>
      <c r="E495" s="30">
        <f t="shared" si="31"/>
        <v>5.3739809195200605</v>
      </c>
      <c r="F495" s="31">
        <f t="shared" si="33"/>
        <v>5.2926094532012939</v>
      </c>
      <c r="G495" s="32">
        <v>5.015625</v>
      </c>
      <c r="H495" s="32">
        <v>5.5695939064025879</v>
      </c>
      <c r="I495" s="30">
        <v>4.8436665534973145</v>
      </c>
      <c r="J495" s="31">
        <f t="shared" si="34"/>
        <v>5.6050000190734863</v>
      </c>
      <c r="K495" s="32">
        <v>4.875</v>
      </c>
      <c r="L495" s="32">
        <v>5.940000057220459</v>
      </c>
      <c r="M495" s="33">
        <v>6</v>
      </c>
    </row>
    <row r="496" spans="1:13" x14ac:dyDescent="0.25">
      <c r="A496" s="11" t="str">
        <f t="shared" si="32"/>
        <v>HUN_1995</v>
      </c>
      <c r="B496" t="s">
        <v>17</v>
      </c>
      <c r="C496" s="8" t="s">
        <v>50</v>
      </c>
      <c r="D496" s="4">
        <v>1995</v>
      </c>
      <c r="E496" s="30">
        <f t="shared" si="31"/>
        <v>5.2372013727823896</v>
      </c>
      <c r="F496" s="31">
        <f t="shared" si="33"/>
        <v>4.901437520980835</v>
      </c>
      <c r="G496" s="32">
        <v>4.828125</v>
      </c>
      <c r="H496" s="32">
        <v>4.9747500419616699</v>
      </c>
      <c r="I496" s="30">
        <v>4.805333137512207</v>
      </c>
      <c r="J496" s="31">
        <f t="shared" si="34"/>
        <v>5.6050000190734863</v>
      </c>
      <c r="K496" s="32">
        <v>4.875</v>
      </c>
      <c r="L496" s="32">
        <v>5.940000057220459</v>
      </c>
      <c r="M496" s="33">
        <v>6</v>
      </c>
    </row>
    <row r="497" spans="1:13" x14ac:dyDescent="0.25">
      <c r="A497" s="11" t="str">
        <f t="shared" si="32"/>
        <v>HUN_1996</v>
      </c>
      <c r="B497" t="s">
        <v>17</v>
      </c>
      <c r="C497" s="8" t="s">
        <v>50</v>
      </c>
      <c r="D497" s="4">
        <v>1996</v>
      </c>
      <c r="E497" s="30">
        <f t="shared" si="31"/>
        <v>5.0099791685740156</v>
      </c>
      <c r="F497" s="31">
        <f t="shared" si="33"/>
        <v>4.6029374599456787</v>
      </c>
      <c r="G497" s="32">
        <v>4.640625</v>
      </c>
      <c r="H497" s="32">
        <v>4.5652499198913574</v>
      </c>
      <c r="I497" s="30">
        <v>4.0390000343322754</v>
      </c>
      <c r="J497" s="31">
        <f t="shared" si="34"/>
        <v>5.6050000190734863</v>
      </c>
      <c r="K497" s="32">
        <v>4.875</v>
      </c>
      <c r="L497" s="32">
        <v>5.940000057220459</v>
      </c>
      <c r="M497" s="33">
        <v>6</v>
      </c>
    </row>
    <row r="498" spans="1:13" x14ac:dyDescent="0.25">
      <c r="A498" s="11" t="str">
        <f t="shared" si="32"/>
        <v>HUN_1997</v>
      </c>
      <c r="B498" t="s">
        <v>17</v>
      </c>
      <c r="C498" s="8" t="s">
        <v>50</v>
      </c>
      <c r="D498" s="4">
        <v>1997</v>
      </c>
      <c r="E498" s="30">
        <f t="shared" si="31"/>
        <v>4.8642708857854204</v>
      </c>
      <c r="F498" s="31">
        <f t="shared" si="33"/>
        <v>4.3453125953674316</v>
      </c>
      <c r="G498" s="32">
        <v>4.453125</v>
      </c>
      <c r="H498" s="32">
        <v>4.2375001907348633</v>
      </c>
      <c r="I498" s="30">
        <v>3.6800000667572021</v>
      </c>
      <c r="J498" s="31">
        <f t="shared" si="34"/>
        <v>5.6050000190734863</v>
      </c>
      <c r="K498" s="32">
        <v>4.875</v>
      </c>
      <c r="L498" s="32">
        <v>5.940000057220459</v>
      </c>
      <c r="M498" s="33">
        <v>6</v>
      </c>
    </row>
    <row r="499" spans="1:13" x14ac:dyDescent="0.25">
      <c r="A499" s="11" t="str">
        <f t="shared" si="32"/>
        <v>HUN_1998</v>
      </c>
      <c r="B499" t="s">
        <v>17</v>
      </c>
      <c r="C499" s="8" t="s">
        <v>50</v>
      </c>
      <c r="D499" s="4">
        <v>1998</v>
      </c>
      <c r="E499" s="30">
        <f t="shared" si="31"/>
        <v>4.2835764090220136</v>
      </c>
      <c r="F499" s="31">
        <f t="shared" si="33"/>
        <v>4.1015625</v>
      </c>
      <c r="G499" s="32">
        <v>4.265625</v>
      </c>
      <c r="H499" s="32">
        <v>3.9375</v>
      </c>
      <c r="I499" s="30">
        <v>3.6833333969116211</v>
      </c>
      <c r="J499" s="31">
        <f t="shared" si="34"/>
        <v>4.6050000190734863</v>
      </c>
      <c r="K499" s="32">
        <v>4.875</v>
      </c>
      <c r="L499" s="32">
        <v>5.940000057220459</v>
      </c>
      <c r="M499" s="33">
        <v>3</v>
      </c>
    </row>
    <row r="500" spans="1:13" x14ac:dyDescent="0.25">
      <c r="A500" s="11" t="str">
        <f t="shared" si="32"/>
        <v>HUN_1999</v>
      </c>
      <c r="B500" t="s">
        <v>17</v>
      </c>
      <c r="C500" s="8" t="s">
        <v>50</v>
      </c>
      <c r="D500" s="4">
        <v>1999</v>
      </c>
      <c r="E500" s="30">
        <f t="shared" si="31"/>
        <v>4.2844097216924029</v>
      </c>
      <c r="F500" s="31">
        <f t="shared" si="33"/>
        <v>4.1015625</v>
      </c>
      <c r="G500" s="32">
        <v>4.265625</v>
      </c>
      <c r="H500" s="32">
        <v>3.9375</v>
      </c>
      <c r="I500" s="30">
        <v>3.68833327293396</v>
      </c>
      <c r="J500" s="31">
        <f t="shared" si="34"/>
        <v>4.6050000190734863</v>
      </c>
      <c r="K500" s="32">
        <v>4.875</v>
      </c>
      <c r="L500" s="32">
        <v>5.940000057220459</v>
      </c>
      <c r="M500" s="33">
        <v>3</v>
      </c>
    </row>
    <row r="501" spans="1:13" x14ac:dyDescent="0.25">
      <c r="A501" s="11" t="str">
        <f t="shared" si="32"/>
        <v>HUN_2000</v>
      </c>
      <c r="B501" t="s">
        <v>17</v>
      </c>
      <c r="C501" s="8" t="s">
        <v>50</v>
      </c>
      <c r="D501" s="4">
        <v>2000</v>
      </c>
      <c r="E501" s="30">
        <f t="shared" si="31"/>
        <v>4.2482060194015503</v>
      </c>
      <c r="F501" s="31">
        <f t="shared" si="33"/>
        <v>4.1015625</v>
      </c>
      <c r="G501" s="32">
        <v>4.265625</v>
      </c>
      <c r="H501" s="32">
        <v>3.9375</v>
      </c>
      <c r="I501" s="30">
        <v>3.4711110591888428</v>
      </c>
      <c r="J501" s="31">
        <f t="shared" si="34"/>
        <v>4.6050000190734863</v>
      </c>
      <c r="K501" s="32">
        <v>4.875</v>
      </c>
      <c r="L501" s="32">
        <v>5.940000057220459</v>
      </c>
      <c r="M501" s="33">
        <v>3</v>
      </c>
    </row>
    <row r="502" spans="1:13" x14ac:dyDescent="0.25">
      <c r="A502" s="11" t="str">
        <f t="shared" si="32"/>
        <v>HUN_2001</v>
      </c>
      <c r="B502" t="s">
        <v>17</v>
      </c>
      <c r="C502" s="8" t="s">
        <v>50</v>
      </c>
      <c r="D502" s="4">
        <v>2001</v>
      </c>
      <c r="E502" s="30">
        <f t="shared" si="31"/>
        <v>3.671400467554728</v>
      </c>
      <c r="F502" s="31">
        <f t="shared" si="33"/>
        <v>3.8203125</v>
      </c>
      <c r="G502" s="32">
        <v>4.265625</v>
      </c>
      <c r="H502" s="32">
        <v>3.375</v>
      </c>
      <c r="I502" s="30">
        <v>1.9477777481079102</v>
      </c>
      <c r="J502" s="31">
        <f t="shared" si="34"/>
        <v>4.1466666857401533</v>
      </c>
      <c r="K502" s="32">
        <v>4.5</v>
      </c>
      <c r="L502" s="32">
        <v>4.940000057220459</v>
      </c>
      <c r="M502" s="33">
        <v>3</v>
      </c>
    </row>
    <row r="503" spans="1:13" x14ac:dyDescent="0.25">
      <c r="A503" s="11" t="str">
        <f t="shared" si="32"/>
        <v>HUN_2002</v>
      </c>
      <c r="B503" t="s">
        <v>17</v>
      </c>
      <c r="C503" s="8" t="s">
        <v>50</v>
      </c>
      <c r="D503" s="4">
        <v>2002</v>
      </c>
      <c r="E503" s="30">
        <f t="shared" si="31"/>
        <v>3.2885949214299521</v>
      </c>
      <c r="F503" s="31">
        <f t="shared" si="33"/>
        <v>2.9832291603088379</v>
      </c>
      <c r="G503" s="32">
        <v>2.5989582538604736</v>
      </c>
      <c r="H503" s="32">
        <v>3.3675000667572021</v>
      </c>
      <c r="I503" s="30">
        <v>1.3251111507415771</v>
      </c>
      <c r="J503" s="31">
        <f t="shared" si="34"/>
        <v>4.1466666857401533</v>
      </c>
      <c r="K503" s="32">
        <v>4.5</v>
      </c>
      <c r="L503" s="32">
        <v>4.940000057220459</v>
      </c>
      <c r="M503" s="33">
        <v>3</v>
      </c>
    </row>
    <row r="504" spans="1:13" x14ac:dyDescent="0.25">
      <c r="A504" s="11" t="str">
        <f t="shared" si="32"/>
        <v>HUN_2003</v>
      </c>
      <c r="B504" t="s">
        <v>17</v>
      </c>
      <c r="C504" s="8" t="s">
        <v>50</v>
      </c>
      <c r="D504" s="4">
        <v>2003</v>
      </c>
      <c r="E504" s="30">
        <f t="shared" si="31"/>
        <v>3.1403865814208984</v>
      </c>
      <c r="F504" s="31">
        <f t="shared" si="33"/>
        <v>2.6666041612625122</v>
      </c>
      <c r="G504" s="32">
        <v>2.0982084274291992</v>
      </c>
      <c r="H504" s="32">
        <v>3.2349998950958252</v>
      </c>
      <c r="I504" s="30">
        <v>1.0691111087799072</v>
      </c>
      <c r="J504" s="31">
        <f t="shared" si="34"/>
        <v>4.1466666857401533</v>
      </c>
      <c r="K504" s="32">
        <v>4.5</v>
      </c>
      <c r="L504" s="32">
        <v>4.940000057220459</v>
      </c>
      <c r="M504" s="33">
        <v>3</v>
      </c>
    </row>
    <row r="505" spans="1:13" x14ac:dyDescent="0.25">
      <c r="A505" s="11" t="str">
        <f t="shared" si="32"/>
        <v>HUN_2004</v>
      </c>
      <c r="B505" t="s">
        <v>17</v>
      </c>
      <c r="C505" s="8" t="s">
        <v>50</v>
      </c>
      <c r="D505" s="4">
        <v>2004</v>
      </c>
      <c r="E505" s="30">
        <f t="shared" si="31"/>
        <v>2.7969699501991272</v>
      </c>
      <c r="F505" s="31">
        <f t="shared" si="33"/>
        <v>2.3283542394638062</v>
      </c>
      <c r="G505" s="32">
        <v>1.9542083740234375</v>
      </c>
      <c r="H505" s="32">
        <v>2.7025001049041748</v>
      </c>
      <c r="I505" s="30">
        <v>1.0601111650466919</v>
      </c>
      <c r="J505" s="31">
        <f t="shared" si="34"/>
        <v>3.6883333524068198</v>
      </c>
      <c r="K505" s="32">
        <v>4.125</v>
      </c>
      <c r="L505" s="32">
        <v>3.940000057220459</v>
      </c>
      <c r="M505" s="33">
        <v>3</v>
      </c>
    </row>
    <row r="506" spans="1:13" x14ac:dyDescent="0.25">
      <c r="A506" s="11" t="str">
        <f t="shared" si="32"/>
        <v>HUN_2005</v>
      </c>
      <c r="B506" t="s">
        <v>17</v>
      </c>
      <c r="C506" s="8" t="s">
        <v>50</v>
      </c>
      <c r="D506" s="4">
        <v>2005</v>
      </c>
      <c r="E506" s="30">
        <f t="shared" si="31"/>
        <v>2.4829699397087097</v>
      </c>
      <c r="F506" s="31">
        <f t="shared" si="33"/>
        <v>2.1408542394638062</v>
      </c>
      <c r="G506" s="32">
        <v>1.9542083740234375</v>
      </c>
      <c r="H506" s="32">
        <v>2.3275001049041748</v>
      </c>
      <c r="I506" s="30">
        <v>0.80111110210418701</v>
      </c>
      <c r="J506" s="31">
        <f t="shared" si="34"/>
        <v>3.2716666857401528</v>
      </c>
      <c r="K506" s="32">
        <v>3.875</v>
      </c>
      <c r="L506" s="32">
        <v>3.940000057220459</v>
      </c>
      <c r="M506" s="33">
        <v>2</v>
      </c>
    </row>
    <row r="507" spans="1:13" x14ac:dyDescent="0.25">
      <c r="A507" s="11" t="str">
        <f t="shared" si="32"/>
        <v>HUN_2006</v>
      </c>
      <c r="B507" t="s">
        <v>17</v>
      </c>
      <c r="C507" s="8" t="s">
        <v>50</v>
      </c>
      <c r="D507" s="4">
        <v>2006</v>
      </c>
      <c r="E507" s="30">
        <f t="shared" si="31"/>
        <v>2.45151158173879</v>
      </c>
      <c r="F507" s="31">
        <f t="shared" si="33"/>
        <v>2.0489791631698608</v>
      </c>
      <c r="G507" s="32">
        <v>1.8604583740234375</v>
      </c>
      <c r="H507" s="32">
        <v>2.2374999523162842</v>
      </c>
      <c r="I507" s="30">
        <v>0.79611110687255859</v>
      </c>
      <c r="J507" s="31">
        <f t="shared" si="34"/>
        <v>3.2716666857401528</v>
      </c>
      <c r="K507" s="32">
        <v>3.875</v>
      </c>
      <c r="L507" s="32">
        <v>3.940000057220459</v>
      </c>
      <c r="M507" s="33">
        <v>2</v>
      </c>
    </row>
    <row r="508" spans="1:13" x14ac:dyDescent="0.25">
      <c r="A508" s="11" t="str">
        <f t="shared" si="32"/>
        <v>HUN_2007</v>
      </c>
      <c r="B508" t="s">
        <v>17</v>
      </c>
      <c r="C508" s="8" t="s">
        <v>50</v>
      </c>
      <c r="D508" s="4">
        <v>2007</v>
      </c>
      <c r="E508" s="30">
        <f t="shared" si="31"/>
        <v>1.9192847013473511</v>
      </c>
      <c r="F508" s="31">
        <f t="shared" si="33"/>
        <v>1.9386874437332153</v>
      </c>
      <c r="G508" s="32">
        <v>1.7804999351501465</v>
      </c>
      <c r="H508" s="32">
        <v>2.0968749523162842</v>
      </c>
      <c r="I508" s="30">
        <v>0.76333332061767578</v>
      </c>
      <c r="J508" s="31">
        <f t="shared" si="34"/>
        <v>2.2916666666666665</v>
      </c>
      <c r="K508" s="32">
        <v>3.875</v>
      </c>
      <c r="L508" s="32">
        <v>1</v>
      </c>
      <c r="M508" s="33">
        <v>2</v>
      </c>
    </row>
    <row r="509" spans="1:13" x14ac:dyDescent="0.25">
      <c r="A509" s="11" t="str">
        <f t="shared" si="32"/>
        <v>HUN_2008</v>
      </c>
      <c r="B509" t="s">
        <v>17</v>
      </c>
      <c r="C509" s="8" t="s">
        <v>50</v>
      </c>
      <c r="D509" s="4">
        <v>2008</v>
      </c>
      <c r="E509" s="30">
        <f t="shared" si="31"/>
        <v>1.6262592573960621</v>
      </c>
      <c r="F509" s="31">
        <f t="shared" si="33"/>
        <v>1.9390000104904175</v>
      </c>
      <c r="G509" s="32">
        <v>1.7811250686645508</v>
      </c>
      <c r="H509" s="32">
        <v>2.0968749523162842</v>
      </c>
      <c r="I509" s="30">
        <v>0.75455552339553833</v>
      </c>
      <c r="J509" s="31">
        <f t="shared" si="34"/>
        <v>1.7083333333333333</v>
      </c>
      <c r="K509" s="32">
        <v>3.125</v>
      </c>
      <c r="L509" s="32">
        <v>0</v>
      </c>
      <c r="M509" s="33">
        <v>2</v>
      </c>
    </row>
    <row r="510" spans="1:13" x14ac:dyDescent="0.25">
      <c r="A510" s="11" t="str">
        <f t="shared" si="32"/>
        <v>HUN_2009</v>
      </c>
      <c r="B510" t="s">
        <v>17</v>
      </c>
      <c r="C510" s="8" t="s">
        <v>50</v>
      </c>
      <c r="D510" s="4">
        <v>2009</v>
      </c>
      <c r="E510" s="30">
        <f t="shared" si="31"/>
        <v>1.5749004582564037</v>
      </c>
      <c r="F510" s="31">
        <f t="shared" si="33"/>
        <v>1.789312481880188</v>
      </c>
      <c r="G510" s="32">
        <v>1.781749963760376</v>
      </c>
      <c r="H510" s="32">
        <v>1.796875</v>
      </c>
      <c r="I510" s="30">
        <v>0.74577778577804565</v>
      </c>
      <c r="J510" s="31">
        <f t="shared" si="34"/>
        <v>1.7083333333333333</v>
      </c>
      <c r="K510" s="32">
        <v>3.125</v>
      </c>
      <c r="L510" s="32">
        <v>0</v>
      </c>
      <c r="M510" s="33">
        <v>2</v>
      </c>
    </row>
    <row r="511" spans="1:13" x14ac:dyDescent="0.25">
      <c r="A511" s="11" t="str">
        <f t="shared" si="32"/>
        <v>HUN_2010</v>
      </c>
      <c r="B511" t="s">
        <v>17</v>
      </c>
      <c r="C511" s="8" t="s">
        <v>50</v>
      </c>
      <c r="D511" s="4">
        <v>2010</v>
      </c>
      <c r="E511" s="30">
        <f t="shared" si="31"/>
        <v>1.9729895691076915</v>
      </c>
      <c r="F511" s="31">
        <f t="shared" si="33"/>
        <v>1.6022187471389771</v>
      </c>
      <c r="G511" s="32">
        <v>1.5950624942779541</v>
      </c>
      <c r="H511" s="32">
        <v>1.609375</v>
      </c>
      <c r="I511" s="30">
        <v>0.65850001573562622</v>
      </c>
      <c r="J511" s="31">
        <f t="shared" si="34"/>
        <v>2.6583333015441895</v>
      </c>
      <c r="K511" s="32">
        <v>3.125</v>
      </c>
      <c r="L511" s="32">
        <v>2.8499999046325684</v>
      </c>
      <c r="M511" s="33">
        <v>2</v>
      </c>
    </row>
    <row r="512" spans="1:13" x14ac:dyDescent="0.25">
      <c r="A512" s="11" t="str">
        <f t="shared" si="32"/>
        <v>HUN_2011</v>
      </c>
      <c r="B512" t="s">
        <v>17</v>
      </c>
      <c r="C512" s="8" t="s">
        <v>50</v>
      </c>
      <c r="D512" s="4">
        <v>2011</v>
      </c>
      <c r="E512" s="30">
        <f t="shared" si="31"/>
        <v>1.9954988360404968</v>
      </c>
      <c r="F512" s="31">
        <f t="shared" si="33"/>
        <v>1.6717187762260437</v>
      </c>
      <c r="G512" s="32">
        <v>1.5956875085830688</v>
      </c>
      <c r="H512" s="32">
        <v>1.7477500438690186</v>
      </c>
      <c r="I512" s="30">
        <v>0.6545555591583252</v>
      </c>
      <c r="J512" s="31">
        <f t="shared" si="34"/>
        <v>2.6583333015441895</v>
      </c>
      <c r="K512" s="32">
        <v>3.125</v>
      </c>
      <c r="L512" s="32">
        <v>2.8499999046325684</v>
      </c>
      <c r="M512" s="33">
        <v>2</v>
      </c>
    </row>
    <row r="513" spans="1:13" x14ac:dyDescent="0.25">
      <c r="A513" s="11" t="str">
        <f t="shared" si="32"/>
        <v>HUN_2012</v>
      </c>
      <c r="B513" t="s">
        <v>17</v>
      </c>
      <c r="C513" s="8" t="s">
        <v>50</v>
      </c>
      <c r="D513" s="4">
        <v>2012</v>
      </c>
      <c r="E513" s="30">
        <f t="shared" si="31"/>
        <v>1.519945611556371</v>
      </c>
      <c r="F513" s="31">
        <f t="shared" si="33"/>
        <v>1.6720312833786011</v>
      </c>
      <c r="G513" s="32">
        <v>1.5963125228881836</v>
      </c>
      <c r="H513" s="32">
        <v>1.7477500438690186</v>
      </c>
      <c r="I513" s="30">
        <v>0.65061110258102417</v>
      </c>
      <c r="J513" s="31">
        <f t="shared" si="34"/>
        <v>1.7083333333333333</v>
      </c>
      <c r="K513" s="32">
        <v>3.125</v>
      </c>
      <c r="L513" s="32">
        <v>0</v>
      </c>
      <c r="M513" s="33">
        <v>2</v>
      </c>
    </row>
    <row r="514" spans="1:13" x14ac:dyDescent="0.25">
      <c r="A514" s="11" t="str">
        <f t="shared" si="32"/>
        <v>HUN_2013</v>
      </c>
      <c r="B514" t="s">
        <v>17</v>
      </c>
      <c r="C514" s="8" t="s">
        <v>50</v>
      </c>
      <c r="D514" s="4">
        <v>2013</v>
      </c>
      <c r="E514" s="30">
        <f t="shared" si="31"/>
        <v>1.5188298722108204</v>
      </c>
      <c r="F514" s="31">
        <f t="shared" si="33"/>
        <v>1.6706562638282776</v>
      </c>
      <c r="G514" s="32">
        <v>1.5935624837875366</v>
      </c>
      <c r="H514" s="32">
        <v>1.7477500438690186</v>
      </c>
      <c r="I514" s="30">
        <v>0.64666670560836792</v>
      </c>
      <c r="J514" s="31">
        <f t="shared" si="34"/>
        <v>1.7083333333333333</v>
      </c>
      <c r="K514" s="32">
        <v>3.125</v>
      </c>
      <c r="L514" s="32">
        <v>0</v>
      </c>
      <c r="M514" s="33">
        <v>2</v>
      </c>
    </row>
    <row r="515" spans="1:13" x14ac:dyDescent="0.25">
      <c r="A515" s="11" t="str">
        <f t="shared" si="32"/>
        <v>ISL_1975</v>
      </c>
      <c r="B515" t="s">
        <v>18</v>
      </c>
      <c r="C515" s="7" t="s">
        <v>51</v>
      </c>
      <c r="D515" s="6">
        <v>1975</v>
      </c>
      <c r="E515" s="34">
        <f t="shared" si="31"/>
        <v>5.2293750047683716</v>
      </c>
      <c r="F515" s="35">
        <f t="shared" si="33"/>
        <v>5.9175000190734863</v>
      </c>
      <c r="G515" s="36">
        <v>5.9175000190734863</v>
      </c>
      <c r="H515" s="36" t="s">
        <v>114</v>
      </c>
      <c r="I515" s="34">
        <v>6</v>
      </c>
      <c r="J515" s="35">
        <f t="shared" si="34"/>
        <v>4.5</v>
      </c>
      <c r="K515" s="36" t="s">
        <v>114</v>
      </c>
      <c r="L515" s="36">
        <v>3</v>
      </c>
      <c r="M515" s="37">
        <v>6</v>
      </c>
    </row>
    <row r="516" spans="1:13" x14ac:dyDescent="0.25">
      <c r="A516" s="11" t="str">
        <f t="shared" si="32"/>
        <v>ISL_1976</v>
      </c>
      <c r="B516" t="s">
        <v>18</v>
      </c>
      <c r="C516" s="7" t="s">
        <v>51</v>
      </c>
      <c r="D516" s="6">
        <v>1976</v>
      </c>
      <c r="E516" s="34">
        <f t="shared" si="31"/>
        <v>5.2303124666213989</v>
      </c>
      <c r="F516" s="35">
        <f t="shared" si="33"/>
        <v>5.9212498664855957</v>
      </c>
      <c r="G516" s="36">
        <v>5.9212498664855957</v>
      </c>
      <c r="H516" s="36" t="s">
        <v>114</v>
      </c>
      <c r="I516" s="34">
        <v>6</v>
      </c>
      <c r="J516" s="35">
        <f t="shared" si="34"/>
        <v>4.5</v>
      </c>
      <c r="K516" s="36" t="s">
        <v>114</v>
      </c>
      <c r="L516" s="36">
        <v>3</v>
      </c>
      <c r="M516" s="37">
        <v>6</v>
      </c>
    </row>
    <row r="517" spans="1:13" x14ac:dyDescent="0.25">
      <c r="A517" s="11" t="str">
        <f t="shared" si="32"/>
        <v>ISL_1977</v>
      </c>
      <c r="B517" t="s">
        <v>18</v>
      </c>
      <c r="C517" s="7" t="s">
        <v>51</v>
      </c>
      <c r="D517" s="6">
        <v>1977</v>
      </c>
      <c r="E517" s="34">
        <f t="shared" si="31"/>
        <v>5.2312500476837158</v>
      </c>
      <c r="F517" s="35">
        <f t="shared" si="33"/>
        <v>5.9250001907348633</v>
      </c>
      <c r="G517" s="36">
        <v>5.9250001907348633</v>
      </c>
      <c r="H517" s="36" t="s">
        <v>114</v>
      </c>
      <c r="I517" s="34">
        <v>6</v>
      </c>
      <c r="J517" s="35">
        <f t="shared" si="34"/>
        <v>4.5</v>
      </c>
      <c r="K517" s="36" t="s">
        <v>114</v>
      </c>
      <c r="L517" s="36">
        <v>3</v>
      </c>
      <c r="M517" s="37">
        <v>6</v>
      </c>
    </row>
    <row r="518" spans="1:13" x14ac:dyDescent="0.25">
      <c r="A518" s="11" t="str">
        <f t="shared" si="32"/>
        <v>ISL_1978</v>
      </c>
      <c r="B518" t="s">
        <v>18</v>
      </c>
      <c r="C518" s="7" t="s">
        <v>51</v>
      </c>
      <c r="D518" s="6">
        <v>1978</v>
      </c>
      <c r="E518" s="34">
        <f t="shared" si="31"/>
        <v>5.2321875095367432</v>
      </c>
      <c r="F518" s="35">
        <f t="shared" si="33"/>
        <v>5.9287500381469727</v>
      </c>
      <c r="G518" s="36">
        <v>5.9287500381469727</v>
      </c>
      <c r="H518" s="36" t="s">
        <v>114</v>
      </c>
      <c r="I518" s="34">
        <v>6</v>
      </c>
      <c r="J518" s="35">
        <f t="shared" si="34"/>
        <v>4.5</v>
      </c>
      <c r="K518" s="36" t="s">
        <v>114</v>
      </c>
      <c r="L518" s="36">
        <v>3</v>
      </c>
      <c r="M518" s="37">
        <v>6</v>
      </c>
    </row>
    <row r="519" spans="1:13" x14ac:dyDescent="0.25">
      <c r="A519" s="11" t="str">
        <f t="shared" si="32"/>
        <v>ISL_1979</v>
      </c>
      <c r="B519" t="s">
        <v>18</v>
      </c>
      <c r="C519" s="7" t="s">
        <v>51</v>
      </c>
      <c r="D519" s="6">
        <v>1979</v>
      </c>
      <c r="E519" s="34">
        <f t="shared" si="31"/>
        <v>5.2331249713897705</v>
      </c>
      <c r="F519" s="35">
        <f t="shared" si="33"/>
        <v>5.932499885559082</v>
      </c>
      <c r="G519" s="36">
        <v>5.932499885559082</v>
      </c>
      <c r="H519" s="36" t="s">
        <v>114</v>
      </c>
      <c r="I519" s="34">
        <v>6</v>
      </c>
      <c r="J519" s="35">
        <f t="shared" si="34"/>
        <v>4.5</v>
      </c>
      <c r="K519" s="36" t="s">
        <v>114</v>
      </c>
      <c r="L519" s="36">
        <v>3</v>
      </c>
      <c r="M519" s="37">
        <v>6</v>
      </c>
    </row>
    <row r="520" spans="1:13" x14ac:dyDescent="0.25">
      <c r="A520" s="11" t="str">
        <f t="shared" ref="A520:A578" si="35">B520&amp;"_"&amp;D520</f>
        <v>ISL_1980</v>
      </c>
      <c r="B520" t="s">
        <v>18</v>
      </c>
      <c r="C520" s="7" t="s">
        <v>51</v>
      </c>
      <c r="D520" s="6">
        <v>1980</v>
      </c>
      <c r="E520" s="34">
        <f t="shared" si="31"/>
        <v>5.2340624332427979</v>
      </c>
      <c r="F520" s="35">
        <f t="shared" ref="F520:F578" si="36">AVERAGE(G520:H520)</f>
        <v>5.9362497329711914</v>
      </c>
      <c r="G520" s="36">
        <v>5.9362497329711914</v>
      </c>
      <c r="H520" s="36" t="s">
        <v>114</v>
      </c>
      <c r="I520" s="34">
        <v>6</v>
      </c>
      <c r="J520" s="35">
        <f t="shared" ref="J520:J578" si="37">AVERAGE(K520:M520)</f>
        <v>4.5</v>
      </c>
      <c r="K520" s="36" t="s">
        <v>114</v>
      </c>
      <c r="L520" s="36">
        <v>3</v>
      </c>
      <c r="M520" s="37">
        <v>6</v>
      </c>
    </row>
    <row r="521" spans="1:13" x14ac:dyDescent="0.25">
      <c r="A521" s="11" t="str">
        <f t="shared" si="35"/>
        <v>ISL_1981</v>
      </c>
      <c r="B521" t="s">
        <v>18</v>
      </c>
      <c r="C521" s="7" t="s">
        <v>51</v>
      </c>
      <c r="D521" s="6">
        <v>1981</v>
      </c>
      <c r="E521" s="34">
        <f t="shared" ref="E521:E584" si="38">IF(AND(G521=".",H521=".",I521=".",K521=".",L521=".",M521="."),".",AVERAGE(G521,H521,I521,K521,L521,M521))</f>
        <v>5.2350000143051147</v>
      </c>
      <c r="F521" s="35">
        <f t="shared" si="36"/>
        <v>5.940000057220459</v>
      </c>
      <c r="G521" s="36">
        <v>5.940000057220459</v>
      </c>
      <c r="H521" s="36" t="s">
        <v>114</v>
      </c>
      <c r="I521" s="34">
        <v>6</v>
      </c>
      <c r="J521" s="35">
        <f t="shared" si="37"/>
        <v>4.5</v>
      </c>
      <c r="K521" s="36" t="s">
        <v>114</v>
      </c>
      <c r="L521" s="36">
        <v>3</v>
      </c>
      <c r="M521" s="37">
        <v>6</v>
      </c>
    </row>
    <row r="522" spans="1:13" x14ac:dyDescent="0.25">
      <c r="A522" s="11" t="str">
        <f t="shared" si="35"/>
        <v>ISL_1982</v>
      </c>
      <c r="B522" t="s">
        <v>18</v>
      </c>
      <c r="C522" s="7" t="s">
        <v>51</v>
      </c>
      <c r="D522" s="6">
        <v>1982</v>
      </c>
      <c r="E522" s="34">
        <f t="shared" si="38"/>
        <v>5.2359374761581421</v>
      </c>
      <c r="F522" s="35">
        <f t="shared" si="36"/>
        <v>5.9437499046325684</v>
      </c>
      <c r="G522" s="36">
        <v>5.9437499046325684</v>
      </c>
      <c r="H522" s="36" t="s">
        <v>114</v>
      </c>
      <c r="I522" s="34">
        <v>6</v>
      </c>
      <c r="J522" s="35">
        <f t="shared" si="37"/>
        <v>4.5</v>
      </c>
      <c r="K522" s="36" t="s">
        <v>114</v>
      </c>
      <c r="L522" s="36">
        <v>3</v>
      </c>
      <c r="M522" s="37">
        <v>6</v>
      </c>
    </row>
    <row r="523" spans="1:13" x14ac:dyDescent="0.25">
      <c r="A523" s="11" t="str">
        <f t="shared" si="35"/>
        <v>ISL_1983</v>
      </c>
      <c r="B523" t="s">
        <v>18</v>
      </c>
      <c r="C523" s="7" t="s">
        <v>51</v>
      </c>
      <c r="D523" s="6">
        <v>1983</v>
      </c>
      <c r="E523" s="34">
        <f t="shared" si="38"/>
        <v>5.236875057220459</v>
      </c>
      <c r="F523" s="35">
        <f t="shared" si="36"/>
        <v>5.9475002288818359</v>
      </c>
      <c r="G523" s="36">
        <v>5.9475002288818359</v>
      </c>
      <c r="H523" s="36" t="s">
        <v>114</v>
      </c>
      <c r="I523" s="34">
        <v>6</v>
      </c>
      <c r="J523" s="35">
        <f t="shared" si="37"/>
        <v>4.5</v>
      </c>
      <c r="K523" s="36" t="s">
        <v>114</v>
      </c>
      <c r="L523" s="36">
        <v>3</v>
      </c>
      <c r="M523" s="37">
        <v>6</v>
      </c>
    </row>
    <row r="524" spans="1:13" x14ac:dyDescent="0.25">
      <c r="A524" s="11" t="str">
        <f t="shared" si="35"/>
        <v>ISL_1984</v>
      </c>
      <c r="B524" t="s">
        <v>18</v>
      </c>
      <c r="C524" s="7" t="s">
        <v>51</v>
      </c>
      <c r="D524" s="6">
        <v>1984</v>
      </c>
      <c r="E524" s="34">
        <f t="shared" si="38"/>
        <v>5.2378125190734863</v>
      </c>
      <c r="F524" s="35">
        <f t="shared" si="36"/>
        <v>5.9512500762939453</v>
      </c>
      <c r="G524" s="36">
        <v>5.9512500762939453</v>
      </c>
      <c r="H524" s="36" t="s">
        <v>114</v>
      </c>
      <c r="I524" s="34">
        <v>6</v>
      </c>
      <c r="J524" s="35">
        <f t="shared" si="37"/>
        <v>4.5</v>
      </c>
      <c r="K524" s="36" t="s">
        <v>114</v>
      </c>
      <c r="L524" s="36">
        <v>3</v>
      </c>
      <c r="M524" s="37">
        <v>6</v>
      </c>
    </row>
    <row r="525" spans="1:13" x14ac:dyDescent="0.25">
      <c r="A525" s="11" t="str">
        <f t="shared" si="35"/>
        <v>ISL_1985</v>
      </c>
      <c r="B525" t="s">
        <v>18</v>
      </c>
      <c r="C525" s="7" t="s">
        <v>51</v>
      </c>
      <c r="D525" s="6">
        <v>1985</v>
      </c>
      <c r="E525" s="34">
        <f t="shared" si="38"/>
        <v>5.2387499809265137</v>
      </c>
      <c r="F525" s="35">
        <f t="shared" si="36"/>
        <v>5.9549999237060547</v>
      </c>
      <c r="G525" s="36">
        <v>5.9549999237060547</v>
      </c>
      <c r="H525" s="36" t="s">
        <v>114</v>
      </c>
      <c r="I525" s="34">
        <v>6</v>
      </c>
      <c r="J525" s="35">
        <f t="shared" si="37"/>
        <v>4.5</v>
      </c>
      <c r="K525" s="36" t="s">
        <v>114</v>
      </c>
      <c r="L525" s="36">
        <v>3</v>
      </c>
      <c r="M525" s="37">
        <v>6</v>
      </c>
    </row>
    <row r="526" spans="1:13" x14ac:dyDescent="0.25">
      <c r="A526" s="11" t="str">
        <f t="shared" si="35"/>
        <v>ISL_1986</v>
      </c>
      <c r="B526" t="s">
        <v>18</v>
      </c>
      <c r="C526" s="7" t="s">
        <v>51</v>
      </c>
      <c r="D526" s="6">
        <v>1986</v>
      </c>
      <c r="E526" s="34">
        <f t="shared" si="38"/>
        <v>5.239687442779541</v>
      </c>
      <c r="F526" s="35">
        <f t="shared" si="36"/>
        <v>5.9587497711181641</v>
      </c>
      <c r="G526" s="36">
        <v>5.9587497711181641</v>
      </c>
      <c r="H526" s="36" t="s">
        <v>114</v>
      </c>
      <c r="I526" s="34">
        <v>6</v>
      </c>
      <c r="J526" s="35">
        <f t="shared" si="37"/>
        <v>4.5</v>
      </c>
      <c r="K526" s="36" t="s">
        <v>114</v>
      </c>
      <c r="L526" s="36">
        <v>3</v>
      </c>
      <c r="M526" s="37">
        <v>6</v>
      </c>
    </row>
    <row r="527" spans="1:13" x14ac:dyDescent="0.25">
      <c r="A527" s="11" t="str">
        <f t="shared" si="35"/>
        <v>ISL_1987</v>
      </c>
      <c r="B527" t="s">
        <v>18</v>
      </c>
      <c r="C527" s="7" t="s">
        <v>51</v>
      </c>
      <c r="D527" s="6">
        <v>1987</v>
      </c>
      <c r="E527" s="34">
        <f t="shared" si="38"/>
        <v>5.2406250238418579</v>
      </c>
      <c r="F527" s="35">
        <f t="shared" si="36"/>
        <v>5.9625000953674316</v>
      </c>
      <c r="G527" s="36">
        <v>5.9625000953674316</v>
      </c>
      <c r="H527" s="36" t="s">
        <v>114</v>
      </c>
      <c r="I527" s="34">
        <v>6</v>
      </c>
      <c r="J527" s="35">
        <f t="shared" si="37"/>
        <v>4.5</v>
      </c>
      <c r="K527" s="36" t="s">
        <v>114</v>
      </c>
      <c r="L527" s="36">
        <v>3</v>
      </c>
      <c r="M527" s="37">
        <v>6</v>
      </c>
    </row>
    <row r="528" spans="1:13" x14ac:dyDescent="0.25">
      <c r="A528" s="11" t="str">
        <f t="shared" si="35"/>
        <v>ISL_1988</v>
      </c>
      <c r="B528" t="s">
        <v>18</v>
      </c>
      <c r="C528" s="7" t="s">
        <v>51</v>
      </c>
      <c r="D528" s="6">
        <v>1988</v>
      </c>
      <c r="E528" s="34">
        <f t="shared" si="38"/>
        <v>5.2415624856948853</v>
      </c>
      <c r="F528" s="35">
        <f t="shared" si="36"/>
        <v>5.966249942779541</v>
      </c>
      <c r="G528" s="36">
        <v>5.966249942779541</v>
      </c>
      <c r="H528" s="36" t="s">
        <v>114</v>
      </c>
      <c r="I528" s="34">
        <v>6</v>
      </c>
      <c r="J528" s="35">
        <f t="shared" si="37"/>
        <v>4.5</v>
      </c>
      <c r="K528" s="36" t="s">
        <v>114</v>
      </c>
      <c r="L528" s="36">
        <v>3</v>
      </c>
      <c r="M528" s="37">
        <v>6</v>
      </c>
    </row>
    <row r="529" spans="1:13" x14ac:dyDescent="0.25">
      <c r="A529" s="11" t="str">
        <f t="shared" si="35"/>
        <v>ISL_1989</v>
      </c>
      <c r="B529" t="s">
        <v>18</v>
      </c>
      <c r="C529" s="7" t="s">
        <v>51</v>
      </c>
      <c r="D529" s="6">
        <v>1989</v>
      </c>
      <c r="E529" s="34">
        <f t="shared" si="38"/>
        <v>5.2425000667572021</v>
      </c>
      <c r="F529" s="35">
        <f t="shared" si="36"/>
        <v>5.9700002670288086</v>
      </c>
      <c r="G529" s="36">
        <v>5.9700002670288086</v>
      </c>
      <c r="H529" s="36" t="s">
        <v>114</v>
      </c>
      <c r="I529" s="34">
        <v>6</v>
      </c>
      <c r="J529" s="35">
        <f t="shared" si="37"/>
        <v>4.5</v>
      </c>
      <c r="K529" s="36" t="s">
        <v>114</v>
      </c>
      <c r="L529" s="36">
        <v>3</v>
      </c>
      <c r="M529" s="37">
        <v>6</v>
      </c>
    </row>
    <row r="530" spans="1:13" x14ac:dyDescent="0.25">
      <c r="A530" s="11" t="str">
        <f t="shared" si="35"/>
        <v>ISL_1990</v>
      </c>
      <c r="B530" t="s">
        <v>18</v>
      </c>
      <c r="C530" s="7" t="s">
        <v>51</v>
      </c>
      <c r="D530" s="6">
        <v>1990</v>
      </c>
      <c r="E530" s="34">
        <f t="shared" si="38"/>
        <v>5.2434375286102295</v>
      </c>
      <c r="F530" s="35">
        <f t="shared" si="36"/>
        <v>5.973750114440918</v>
      </c>
      <c r="G530" s="36">
        <v>5.973750114440918</v>
      </c>
      <c r="H530" s="36" t="s">
        <v>114</v>
      </c>
      <c r="I530" s="34">
        <v>6</v>
      </c>
      <c r="J530" s="35">
        <f t="shared" si="37"/>
        <v>4.5</v>
      </c>
      <c r="K530" s="36" t="s">
        <v>114</v>
      </c>
      <c r="L530" s="36">
        <v>3</v>
      </c>
      <c r="M530" s="37">
        <v>6</v>
      </c>
    </row>
    <row r="531" spans="1:13" x14ac:dyDescent="0.25">
      <c r="A531" s="11" t="str">
        <f t="shared" si="35"/>
        <v>ISL_1991</v>
      </c>
      <c r="B531" t="s">
        <v>18</v>
      </c>
      <c r="C531" s="7" t="s">
        <v>51</v>
      </c>
      <c r="D531" s="6">
        <v>1991</v>
      </c>
      <c r="E531" s="34">
        <f t="shared" si="38"/>
        <v>5.2443749904632568</v>
      </c>
      <c r="F531" s="35">
        <f t="shared" si="36"/>
        <v>5.9774999618530273</v>
      </c>
      <c r="G531" s="36">
        <v>5.9774999618530273</v>
      </c>
      <c r="H531" s="36" t="s">
        <v>114</v>
      </c>
      <c r="I531" s="34">
        <v>6</v>
      </c>
      <c r="J531" s="35">
        <f t="shared" si="37"/>
        <v>4.5</v>
      </c>
      <c r="K531" s="36" t="s">
        <v>114</v>
      </c>
      <c r="L531" s="36">
        <v>3</v>
      </c>
      <c r="M531" s="37">
        <v>6</v>
      </c>
    </row>
    <row r="532" spans="1:13" x14ac:dyDescent="0.25">
      <c r="A532" s="11" t="str">
        <f t="shared" si="35"/>
        <v>ISL_1992</v>
      </c>
      <c r="B532" t="s">
        <v>18</v>
      </c>
      <c r="C532" s="7" t="s">
        <v>51</v>
      </c>
      <c r="D532" s="6">
        <v>1992</v>
      </c>
      <c r="E532" s="34">
        <f t="shared" si="38"/>
        <v>5.2453124523162842</v>
      </c>
      <c r="F532" s="35">
        <f t="shared" si="36"/>
        <v>5.9812498092651367</v>
      </c>
      <c r="G532" s="36">
        <v>5.9812498092651367</v>
      </c>
      <c r="H532" s="36" t="s">
        <v>114</v>
      </c>
      <c r="I532" s="34">
        <v>6</v>
      </c>
      <c r="J532" s="35">
        <f t="shared" si="37"/>
        <v>4.5</v>
      </c>
      <c r="K532" s="36" t="s">
        <v>114</v>
      </c>
      <c r="L532" s="36">
        <v>3</v>
      </c>
      <c r="M532" s="37">
        <v>6</v>
      </c>
    </row>
    <row r="533" spans="1:13" x14ac:dyDescent="0.25">
      <c r="A533" s="11" t="str">
        <f t="shared" si="35"/>
        <v>ISL_1993</v>
      </c>
      <c r="B533" t="s">
        <v>18</v>
      </c>
      <c r="C533" s="7" t="s">
        <v>51</v>
      </c>
      <c r="D533" s="6">
        <v>1993</v>
      </c>
      <c r="E533" s="34">
        <f t="shared" si="38"/>
        <v>5.2462500333786011</v>
      </c>
      <c r="F533" s="35">
        <f t="shared" si="36"/>
        <v>5.9850001335144043</v>
      </c>
      <c r="G533" s="36">
        <v>5.9850001335144043</v>
      </c>
      <c r="H533" s="36" t="s">
        <v>114</v>
      </c>
      <c r="I533" s="34">
        <v>6</v>
      </c>
      <c r="J533" s="35">
        <f t="shared" si="37"/>
        <v>4.5</v>
      </c>
      <c r="K533" s="36" t="s">
        <v>114</v>
      </c>
      <c r="L533" s="36">
        <v>3</v>
      </c>
      <c r="M533" s="37">
        <v>6</v>
      </c>
    </row>
    <row r="534" spans="1:13" x14ac:dyDescent="0.25">
      <c r="A534" s="11" t="str">
        <f t="shared" si="35"/>
        <v>ISL_1994</v>
      </c>
      <c r="B534" t="s">
        <v>18</v>
      </c>
      <c r="C534" s="7" t="s">
        <v>51</v>
      </c>
      <c r="D534" s="6">
        <v>1994</v>
      </c>
      <c r="E534" s="34">
        <f t="shared" si="38"/>
        <v>4.8721874952316284</v>
      </c>
      <c r="F534" s="35">
        <f t="shared" si="36"/>
        <v>5.9887499809265137</v>
      </c>
      <c r="G534" s="36">
        <v>5.9887499809265137</v>
      </c>
      <c r="H534" s="36" t="s">
        <v>114</v>
      </c>
      <c r="I534" s="34">
        <v>6</v>
      </c>
      <c r="J534" s="35">
        <f t="shared" si="37"/>
        <v>3.75</v>
      </c>
      <c r="K534" s="36" t="s">
        <v>114</v>
      </c>
      <c r="L534" s="36">
        <v>1.5</v>
      </c>
      <c r="M534" s="37">
        <v>6</v>
      </c>
    </row>
    <row r="535" spans="1:13" x14ac:dyDescent="0.25">
      <c r="A535" s="11" t="str">
        <f t="shared" si="35"/>
        <v>ISL_1995</v>
      </c>
      <c r="B535" t="s">
        <v>18</v>
      </c>
      <c r="C535" s="7" t="s">
        <v>51</v>
      </c>
      <c r="D535" s="6">
        <v>1995</v>
      </c>
      <c r="E535" s="34">
        <f t="shared" si="38"/>
        <v>4.4981250762939453</v>
      </c>
      <c r="F535" s="35">
        <f t="shared" si="36"/>
        <v>5.9925003051757813</v>
      </c>
      <c r="G535" s="36">
        <v>5.9925003051757813</v>
      </c>
      <c r="H535" s="36" t="s">
        <v>114</v>
      </c>
      <c r="I535" s="34">
        <v>6</v>
      </c>
      <c r="J535" s="35">
        <f t="shared" si="37"/>
        <v>3</v>
      </c>
      <c r="K535" s="36" t="s">
        <v>114</v>
      </c>
      <c r="L535" s="36">
        <v>0</v>
      </c>
      <c r="M535" s="37">
        <v>6</v>
      </c>
    </row>
    <row r="536" spans="1:13" x14ac:dyDescent="0.25">
      <c r="A536" s="11" t="str">
        <f t="shared" si="35"/>
        <v>ISL_1996</v>
      </c>
      <c r="B536" t="s">
        <v>18</v>
      </c>
      <c r="C536" s="7" t="s">
        <v>51</v>
      </c>
      <c r="D536" s="6">
        <v>1996</v>
      </c>
      <c r="E536" s="34">
        <f t="shared" si="38"/>
        <v>4.4990625381469727</v>
      </c>
      <c r="F536" s="35">
        <f t="shared" si="36"/>
        <v>5.9962501525878906</v>
      </c>
      <c r="G536" s="36">
        <v>5.9962501525878906</v>
      </c>
      <c r="H536" s="36" t="s">
        <v>114</v>
      </c>
      <c r="I536" s="34">
        <v>6</v>
      </c>
      <c r="J536" s="35">
        <f t="shared" si="37"/>
        <v>3</v>
      </c>
      <c r="K536" s="36" t="s">
        <v>114</v>
      </c>
      <c r="L536" s="36">
        <v>0</v>
      </c>
      <c r="M536" s="37">
        <v>6</v>
      </c>
    </row>
    <row r="537" spans="1:13" x14ac:dyDescent="0.25">
      <c r="A537" s="11" t="str">
        <f t="shared" si="35"/>
        <v>ISL_1997</v>
      </c>
      <c r="B537" t="s">
        <v>18</v>
      </c>
      <c r="C537" s="7" t="s">
        <v>51</v>
      </c>
      <c r="D537" s="6">
        <v>1997</v>
      </c>
      <c r="E537" s="34">
        <f t="shared" si="38"/>
        <v>4.5</v>
      </c>
      <c r="F537" s="35">
        <f t="shared" si="36"/>
        <v>6</v>
      </c>
      <c r="G537" s="36">
        <v>6</v>
      </c>
      <c r="H537" s="36" t="s">
        <v>114</v>
      </c>
      <c r="I537" s="34">
        <v>6</v>
      </c>
      <c r="J537" s="35">
        <f t="shared" si="37"/>
        <v>3</v>
      </c>
      <c r="K537" s="36" t="s">
        <v>114</v>
      </c>
      <c r="L537" s="36">
        <v>0</v>
      </c>
      <c r="M537" s="37">
        <v>6</v>
      </c>
    </row>
    <row r="538" spans="1:13" x14ac:dyDescent="0.25">
      <c r="A538" s="11" t="str">
        <f t="shared" si="35"/>
        <v>ISL_1998</v>
      </c>
      <c r="B538" t="s">
        <v>18</v>
      </c>
      <c r="C538" s="7" t="s">
        <v>51</v>
      </c>
      <c r="D538" s="6">
        <v>1998</v>
      </c>
      <c r="E538" s="34">
        <f t="shared" si="38"/>
        <v>3.4375</v>
      </c>
      <c r="F538" s="35">
        <f t="shared" si="36"/>
        <v>6</v>
      </c>
      <c r="G538" s="36">
        <v>6</v>
      </c>
      <c r="H538" s="36" t="s">
        <v>114</v>
      </c>
      <c r="I538" s="34">
        <v>5.5</v>
      </c>
      <c r="J538" s="35">
        <f t="shared" si="37"/>
        <v>1.125</v>
      </c>
      <c r="K538" s="36" t="s">
        <v>114</v>
      </c>
      <c r="L538" s="36">
        <v>0</v>
      </c>
      <c r="M538" s="37">
        <v>2.25</v>
      </c>
    </row>
    <row r="539" spans="1:13" x14ac:dyDescent="0.25">
      <c r="A539" s="11" t="str">
        <f t="shared" si="35"/>
        <v>ISL_1999</v>
      </c>
      <c r="B539" t="s">
        <v>18</v>
      </c>
      <c r="C539" s="7" t="s">
        <v>51</v>
      </c>
      <c r="D539" s="6">
        <v>1999</v>
      </c>
      <c r="E539" s="34">
        <f t="shared" si="38"/>
        <v>3.1695833206176758</v>
      </c>
      <c r="F539" s="35">
        <f t="shared" si="36"/>
        <v>6</v>
      </c>
      <c r="G539" s="36">
        <v>6</v>
      </c>
      <c r="H539" s="36" t="s">
        <v>114</v>
      </c>
      <c r="I539" s="34">
        <v>4.4283332824707031</v>
      </c>
      <c r="J539" s="35">
        <f t="shared" si="37"/>
        <v>1.125</v>
      </c>
      <c r="K539" s="36" t="s">
        <v>114</v>
      </c>
      <c r="L539" s="36">
        <v>0</v>
      </c>
      <c r="M539" s="37">
        <v>2.25</v>
      </c>
    </row>
    <row r="540" spans="1:13" x14ac:dyDescent="0.25">
      <c r="A540" s="11" t="str">
        <f t="shared" si="35"/>
        <v>ISL_2000</v>
      </c>
      <c r="B540" t="s">
        <v>18</v>
      </c>
      <c r="C540" s="7" t="s">
        <v>51</v>
      </c>
      <c r="D540" s="6">
        <v>2000</v>
      </c>
      <c r="E540" s="34">
        <f t="shared" si="38"/>
        <v>3.1491667032241821</v>
      </c>
      <c r="F540" s="35">
        <f t="shared" si="36"/>
        <v>6</v>
      </c>
      <c r="G540" s="36">
        <v>6</v>
      </c>
      <c r="H540" s="36" t="s">
        <v>114</v>
      </c>
      <c r="I540" s="34">
        <v>4.3466668128967285</v>
      </c>
      <c r="J540" s="35">
        <f t="shared" si="37"/>
        <v>1.125</v>
      </c>
      <c r="K540" s="36" t="s">
        <v>114</v>
      </c>
      <c r="L540" s="36">
        <v>0</v>
      </c>
      <c r="M540" s="37">
        <v>2.25</v>
      </c>
    </row>
    <row r="541" spans="1:13" x14ac:dyDescent="0.25">
      <c r="A541" s="11" t="str">
        <f t="shared" si="35"/>
        <v>ISL_2001</v>
      </c>
      <c r="B541" t="s">
        <v>18</v>
      </c>
      <c r="C541" s="7" t="s">
        <v>51</v>
      </c>
      <c r="D541" s="6">
        <v>2001</v>
      </c>
      <c r="E541" s="34">
        <f t="shared" si="38"/>
        <v>3.0141666531562805</v>
      </c>
      <c r="F541" s="35">
        <f t="shared" si="36"/>
        <v>6</v>
      </c>
      <c r="G541" s="36">
        <v>6</v>
      </c>
      <c r="H541" s="36" t="s">
        <v>114</v>
      </c>
      <c r="I541" s="34">
        <v>3.8066666126251221</v>
      </c>
      <c r="J541" s="35">
        <f t="shared" si="37"/>
        <v>1.125</v>
      </c>
      <c r="K541" s="36" t="s">
        <v>114</v>
      </c>
      <c r="L541" s="36">
        <v>0</v>
      </c>
      <c r="M541" s="37">
        <v>2.25</v>
      </c>
    </row>
    <row r="542" spans="1:13" x14ac:dyDescent="0.25">
      <c r="A542" s="11" t="str">
        <f t="shared" si="35"/>
        <v>ISL_2002</v>
      </c>
      <c r="B542" t="s">
        <v>18</v>
      </c>
      <c r="C542" s="7" t="s">
        <v>51</v>
      </c>
      <c r="D542" s="6">
        <v>2002</v>
      </c>
      <c r="E542" s="34">
        <f t="shared" si="38"/>
        <v>3.0074166655540466</v>
      </c>
      <c r="F542" s="35">
        <f t="shared" si="36"/>
        <v>6</v>
      </c>
      <c r="G542" s="36">
        <v>6</v>
      </c>
      <c r="H542" s="36" t="s">
        <v>114</v>
      </c>
      <c r="I542" s="34">
        <v>3.7796666622161865</v>
      </c>
      <c r="J542" s="35">
        <f t="shared" si="37"/>
        <v>1.125</v>
      </c>
      <c r="K542" s="36" t="s">
        <v>114</v>
      </c>
      <c r="L542" s="36">
        <v>0</v>
      </c>
      <c r="M542" s="37">
        <v>2.25</v>
      </c>
    </row>
    <row r="543" spans="1:13" x14ac:dyDescent="0.25">
      <c r="A543" s="11" t="str">
        <f t="shared" si="35"/>
        <v>ISL_2003</v>
      </c>
      <c r="B543" t="s">
        <v>18</v>
      </c>
      <c r="C543" s="7" t="s">
        <v>51</v>
      </c>
      <c r="D543" s="6">
        <v>2003</v>
      </c>
      <c r="E543" s="34">
        <f t="shared" si="38"/>
        <v>2.2352499961853027</v>
      </c>
      <c r="F543" s="35">
        <f t="shared" si="36"/>
        <v>3.9583332538604736</v>
      </c>
      <c r="G543" s="36">
        <v>3.9583332538604736</v>
      </c>
      <c r="H543" s="36" t="s">
        <v>114</v>
      </c>
      <c r="I543" s="34">
        <v>2.7326667308807373</v>
      </c>
      <c r="J543" s="35">
        <f t="shared" si="37"/>
        <v>1.125</v>
      </c>
      <c r="K543" s="36" t="s">
        <v>114</v>
      </c>
      <c r="L543" s="36">
        <v>0</v>
      </c>
      <c r="M543" s="37">
        <v>2.25</v>
      </c>
    </row>
    <row r="544" spans="1:13" x14ac:dyDescent="0.25">
      <c r="A544" s="11" t="str">
        <f t="shared" si="35"/>
        <v>ISL_2004</v>
      </c>
      <c r="B544" t="s">
        <v>18</v>
      </c>
      <c r="C544" s="7" t="s">
        <v>51</v>
      </c>
      <c r="D544" s="6">
        <v>2004</v>
      </c>
      <c r="E544" s="34">
        <f t="shared" si="38"/>
        <v>2.2310833334922791</v>
      </c>
      <c r="F544" s="35">
        <f t="shared" si="36"/>
        <v>3.9583332538604736</v>
      </c>
      <c r="G544" s="36">
        <v>3.9583332538604736</v>
      </c>
      <c r="H544" s="36" t="s">
        <v>114</v>
      </c>
      <c r="I544" s="34">
        <v>2.7160000801086426</v>
      </c>
      <c r="J544" s="35">
        <f t="shared" si="37"/>
        <v>1.125</v>
      </c>
      <c r="K544" s="36" t="s">
        <v>114</v>
      </c>
      <c r="L544" s="36">
        <v>0</v>
      </c>
      <c r="M544" s="37">
        <v>2.25</v>
      </c>
    </row>
    <row r="545" spans="1:13" x14ac:dyDescent="0.25">
      <c r="A545" s="11" t="str">
        <f t="shared" si="35"/>
        <v>ISL_2005</v>
      </c>
      <c r="B545" t="s">
        <v>18</v>
      </c>
      <c r="C545" s="7" t="s">
        <v>51</v>
      </c>
      <c r="D545" s="6">
        <v>2005</v>
      </c>
      <c r="E545" s="34">
        <f t="shared" si="38"/>
        <v>1.7084791511297226</v>
      </c>
      <c r="F545" s="35">
        <f t="shared" si="36"/>
        <v>3.8645832538604736</v>
      </c>
      <c r="G545" s="36">
        <v>3.8645832538604736</v>
      </c>
      <c r="H545" s="36" t="s">
        <v>114</v>
      </c>
      <c r="I545" s="34">
        <v>0.71933335065841675</v>
      </c>
      <c r="J545" s="35">
        <f t="shared" si="37"/>
        <v>1.125</v>
      </c>
      <c r="K545" s="36" t="s">
        <v>114</v>
      </c>
      <c r="L545" s="36">
        <v>0</v>
      </c>
      <c r="M545" s="37">
        <v>2.25</v>
      </c>
    </row>
    <row r="546" spans="1:13" x14ac:dyDescent="0.25">
      <c r="A546" s="11" t="str">
        <f t="shared" si="35"/>
        <v>ISL_2006</v>
      </c>
      <c r="B546" t="s">
        <v>18</v>
      </c>
      <c r="C546" s="7" t="s">
        <v>51</v>
      </c>
      <c r="D546" s="6">
        <v>2006</v>
      </c>
      <c r="E546" s="34">
        <f t="shared" si="38"/>
        <v>1.6843541711568832</v>
      </c>
      <c r="F546" s="35">
        <f t="shared" si="36"/>
        <v>3.78125</v>
      </c>
      <c r="G546" s="36">
        <v>3.78125</v>
      </c>
      <c r="H546" s="36" t="s">
        <v>114</v>
      </c>
      <c r="I546" s="34">
        <v>0.70616668462753296</v>
      </c>
      <c r="J546" s="35">
        <f t="shared" si="37"/>
        <v>1.125</v>
      </c>
      <c r="K546" s="36" t="s">
        <v>114</v>
      </c>
      <c r="L546" s="36">
        <v>0</v>
      </c>
      <c r="M546" s="37">
        <v>2.25</v>
      </c>
    </row>
    <row r="547" spans="1:13" x14ac:dyDescent="0.25">
      <c r="A547" s="11" t="str">
        <f t="shared" si="35"/>
        <v>ISL_2007</v>
      </c>
      <c r="B547" t="s">
        <v>18</v>
      </c>
      <c r="C547" s="7" t="s">
        <v>51</v>
      </c>
      <c r="D547" s="6">
        <v>2007</v>
      </c>
      <c r="E547" s="34">
        <f t="shared" si="38"/>
        <v>1.6810625046491623</v>
      </c>
      <c r="F547" s="35">
        <f t="shared" si="36"/>
        <v>3.78125</v>
      </c>
      <c r="G547" s="36">
        <v>3.78125</v>
      </c>
      <c r="H547" s="36" t="s">
        <v>114</v>
      </c>
      <c r="I547" s="34">
        <v>0.69300001859664917</v>
      </c>
      <c r="J547" s="35">
        <f t="shared" si="37"/>
        <v>1.125</v>
      </c>
      <c r="K547" s="36" t="s">
        <v>114</v>
      </c>
      <c r="L547" s="36">
        <v>0</v>
      </c>
      <c r="M547" s="37">
        <v>2.25</v>
      </c>
    </row>
    <row r="548" spans="1:13" x14ac:dyDescent="0.25">
      <c r="A548" s="11" t="str">
        <f t="shared" si="35"/>
        <v>ISL_2008</v>
      </c>
      <c r="B548" t="s">
        <v>18</v>
      </c>
      <c r="C548" s="7" t="s">
        <v>51</v>
      </c>
      <c r="D548" s="6">
        <v>2008</v>
      </c>
      <c r="E548" s="34">
        <f t="shared" si="38"/>
        <v>1.6680624932050705</v>
      </c>
      <c r="F548" s="35">
        <f t="shared" si="36"/>
        <v>3.78125</v>
      </c>
      <c r="G548" s="36">
        <v>3.78125</v>
      </c>
      <c r="H548" s="36" t="s">
        <v>114</v>
      </c>
      <c r="I548" s="34">
        <v>0.64099997282028198</v>
      </c>
      <c r="J548" s="35">
        <f t="shared" si="37"/>
        <v>1.125</v>
      </c>
      <c r="K548" s="36" t="s">
        <v>114</v>
      </c>
      <c r="L548" s="36">
        <v>0</v>
      </c>
      <c r="M548" s="37">
        <v>2.25</v>
      </c>
    </row>
    <row r="549" spans="1:13" x14ac:dyDescent="0.25">
      <c r="A549" s="11" t="str">
        <f t="shared" si="35"/>
        <v>ISL_2009</v>
      </c>
      <c r="B549" t="s">
        <v>18</v>
      </c>
      <c r="C549" s="7" t="s">
        <v>51</v>
      </c>
      <c r="D549" s="6">
        <v>2009</v>
      </c>
      <c r="E549" s="34">
        <f t="shared" si="38"/>
        <v>1.6550624966621399</v>
      </c>
      <c r="F549" s="35">
        <f t="shared" si="36"/>
        <v>3.78125</v>
      </c>
      <c r="G549" s="36">
        <v>3.78125</v>
      </c>
      <c r="H549" s="36" t="s">
        <v>114</v>
      </c>
      <c r="I549" s="34">
        <v>0.58899998664855957</v>
      </c>
      <c r="J549" s="35">
        <f t="shared" si="37"/>
        <v>1.125</v>
      </c>
      <c r="K549" s="36" t="s">
        <v>114</v>
      </c>
      <c r="L549" s="36">
        <v>0</v>
      </c>
      <c r="M549" s="37">
        <v>2.25</v>
      </c>
    </row>
    <row r="550" spans="1:13" x14ac:dyDescent="0.25">
      <c r="A550" s="11" t="str">
        <f t="shared" si="35"/>
        <v>ISL_2010</v>
      </c>
      <c r="B550" t="s">
        <v>18</v>
      </c>
      <c r="C550" s="7" t="s">
        <v>51</v>
      </c>
      <c r="D550" s="6">
        <v>2010</v>
      </c>
      <c r="E550" s="34">
        <f t="shared" si="38"/>
        <v>1.648458331823349</v>
      </c>
      <c r="F550" s="35">
        <f t="shared" si="36"/>
        <v>3.78125</v>
      </c>
      <c r="G550" s="36">
        <v>3.78125</v>
      </c>
      <c r="H550" s="36" t="s">
        <v>114</v>
      </c>
      <c r="I550" s="34">
        <v>0.562583327293396</v>
      </c>
      <c r="J550" s="35">
        <f t="shared" si="37"/>
        <v>1.125</v>
      </c>
      <c r="K550" s="36" t="s">
        <v>114</v>
      </c>
      <c r="L550" s="36">
        <v>0</v>
      </c>
      <c r="M550" s="37">
        <v>2.25</v>
      </c>
    </row>
    <row r="551" spans="1:13" x14ac:dyDescent="0.25">
      <c r="A551" s="11" t="str">
        <f t="shared" si="35"/>
        <v>ISL_2011</v>
      </c>
      <c r="B551" t="s">
        <v>18</v>
      </c>
      <c r="C551" s="7" t="s">
        <v>51</v>
      </c>
      <c r="D551" s="6">
        <v>2011</v>
      </c>
      <c r="E551" s="34">
        <f t="shared" si="38"/>
        <v>1.6418541669845581</v>
      </c>
      <c r="F551" s="35">
        <f t="shared" si="36"/>
        <v>3.78125</v>
      </c>
      <c r="G551" s="36">
        <v>3.78125</v>
      </c>
      <c r="H551" s="36" t="s">
        <v>114</v>
      </c>
      <c r="I551" s="34">
        <v>0.53616666793823242</v>
      </c>
      <c r="J551" s="35">
        <f t="shared" si="37"/>
        <v>1.125</v>
      </c>
      <c r="K551" s="36" t="s">
        <v>114</v>
      </c>
      <c r="L551" s="36">
        <v>0</v>
      </c>
      <c r="M551" s="37">
        <v>2.25</v>
      </c>
    </row>
    <row r="552" spans="1:13" x14ac:dyDescent="0.25">
      <c r="A552" s="11" t="str">
        <f t="shared" si="35"/>
        <v>ISL_2012</v>
      </c>
      <c r="B552" t="s">
        <v>18</v>
      </c>
      <c r="C552" s="7" t="s">
        <v>51</v>
      </c>
      <c r="D552" s="6">
        <v>2012</v>
      </c>
      <c r="E552" s="34">
        <f t="shared" si="38"/>
        <v>1.6352500021457672</v>
      </c>
      <c r="F552" s="35">
        <f t="shared" si="36"/>
        <v>3.78125</v>
      </c>
      <c r="G552" s="36">
        <v>3.78125</v>
      </c>
      <c r="H552" s="36" t="s">
        <v>114</v>
      </c>
      <c r="I552" s="34">
        <v>0.50975000858306885</v>
      </c>
      <c r="J552" s="35">
        <f t="shared" si="37"/>
        <v>1.125</v>
      </c>
      <c r="K552" s="36" t="s">
        <v>114</v>
      </c>
      <c r="L552" s="36">
        <v>0</v>
      </c>
      <c r="M552" s="37">
        <v>2.25</v>
      </c>
    </row>
    <row r="553" spans="1:13" x14ac:dyDescent="0.25">
      <c r="A553" s="11" t="str">
        <f t="shared" si="35"/>
        <v>ISL_2013</v>
      </c>
      <c r="B553" t="s">
        <v>18</v>
      </c>
      <c r="C553" s="7" t="s">
        <v>51</v>
      </c>
      <c r="D553" s="6">
        <v>2013</v>
      </c>
      <c r="E553" s="34">
        <f t="shared" si="38"/>
        <v>1.6286458373069763</v>
      </c>
      <c r="F553" s="35">
        <f t="shared" si="36"/>
        <v>3.78125</v>
      </c>
      <c r="G553" s="36">
        <v>3.78125</v>
      </c>
      <c r="H553" s="36" t="s">
        <v>114</v>
      </c>
      <c r="I553" s="34">
        <v>0.48333334922790527</v>
      </c>
      <c r="J553" s="35">
        <f t="shared" si="37"/>
        <v>1.125</v>
      </c>
      <c r="K553" s="36" t="s">
        <v>114</v>
      </c>
      <c r="L553" s="36">
        <v>0</v>
      </c>
      <c r="M553" s="37">
        <v>2.25</v>
      </c>
    </row>
    <row r="554" spans="1:13" x14ac:dyDescent="0.25">
      <c r="A554" s="11" t="str">
        <f t="shared" si="35"/>
        <v>IRL_1975</v>
      </c>
      <c r="B554" s="14" t="s">
        <v>19</v>
      </c>
      <c r="C554" s="8" t="s">
        <v>52</v>
      </c>
      <c r="D554" s="4">
        <v>1975</v>
      </c>
      <c r="E554" s="30">
        <f t="shared" si="38"/>
        <v>5.833333333333333</v>
      </c>
      <c r="F554" s="31">
        <f t="shared" si="36"/>
        <v>6</v>
      </c>
      <c r="G554" s="32">
        <v>6</v>
      </c>
      <c r="H554" s="32">
        <v>6</v>
      </c>
      <c r="I554" s="30">
        <v>6</v>
      </c>
      <c r="J554" s="31">
        <f t="shared" si="37"/>
        <v>5.666666666666667</v>
      </c>
      <c r="K554" s="32">
        <v>6</v>
      </c>
      <c r="L554" s="32">
        <v>5</v>
      </c>
      <c r="M554" s="33">
        <v>6</v>
      </c>
    </row>
    <row r="555" spans="1:13" x14ac:dyDescent="0.25">
      <c r="A555" s="11" t="str">
        <f t="shared" si="35"/>
        <v>IRL_1976</v>
      </c>
      <c r="B555" t="s">
        <v>19</v>
      </c>
      <c r="C555" s="8" t="s">
        <v>52</v>
      </c>
      <c r="D555" s="4">
        <v>1976</v>
      </c>
      <c r="E555" s="30">
        <f t="shared" si="38"/>
        <v>5.833333333333333</v>
      </c>
      <c r="F555" s="31">
        <f t="shared" si="36"/>
        <v>6</v>
      </c>
      <c r="G555" s="32">
        <v>6</v>
      </c>
      <c r="H555" s="32">
        <v>6</v>
      </c>
      <c r="I555" s="30">
        <v>6</v>
      </c>
      <c r="J555" s="31">
        <f t="shared" si="37"/>
        <v>5.666666666666667</v>
      </c>
      <c r="K555" s="32">
        <v>6</v>
      </c>
      <c r="L555" s="32">
        <v>5</v>
      </c>
      <c r="M555" s="33">
        <v>6</v>
      </c>
    </row>
    <row r="556" spans="1:13" x14ac:dyDescent="0.25">
      <c r="A556" s="11" t="str">
        <f t="shared" si="35"/>
        <v>IRL_1977</v>
      </c>
      <c r="B556" t="s">
        <v>19</v>
      </c>
      <c r="C556" s="8" t="s">
        <v>52</v>
      </c>
      <c r="D556" s="4">
        <v>1977</v>
      </c>
      <c r="E556" s="30">
        <f t="shared" si="38"/>
        <v>5.833333333333333</v>
      </c>
      <c r="F556" s="31">
        <f t="shared" si="36"/>
        <v>6</v>
      </c>
      <c r="G556" s="32">
        <v>6</v>
      </c>
      <c r="H556" s="32">
        <v>6</v>
      </c>
      <c r="I556" s="30">
        <v>6</v>
      </c>
      <c r="J556" s="31">
        <f t="shared" si="37"/>
        <v>5.666666666666667</v>
      </c>
      <c r="K556" s="32">
        <v>6</v>
      </c>
      <c r="L556" s="32">
        <v>5</v>
      </c>
      <c r="M556" s="33">
        <v>6</v>
      </c>
    </row>
    <row r="557" spans="1:13" x14ac:dyDescent="0.25">
      <c r="A557" s="11" t="str">
        <f t="shared" si="35"/>
        <v>IRL_1978</v>
      </c>
      <c r="B557" t="s">
        <v>19</v>
      </c>
      <c r="C557" s="8" t="s">
        <v>52</v>
      </c>
      <c r="D557" s="4">
        <v>1978</v>
      </c>
      <c r="E557" s="30">
        <f t="shared" si="38"/>
        <v>5.833333333333333</v>
      </c>
      <c r="F557" s="31">
        <f t="shared" si="36"/>
        <v>6</v>
      </c>
      <c r="G557" s="32">
        <v>6</v>
      </c>
      <c r="H557" s="32">
        <v>6</v>
      </c>
      <c r="I557" s="30">
        <v>6</v>
      </c>
      <c r="J557" s="31">
        <f t="shared" si="37"/>
        <v>5.666666666666667</v>
      </c>
      <c r="K557" s="32">
        <v>6</v>
      </c>
      <c r="L557" s="32">
        <v>5</v>
      </c>
      <c r="M557" s="33">
        <v>6</v>
      </c>
    </row>
    <row r="558" spans="1:13" x14ac:dyDescent="0.25">
      <c r="A558" s="11" t="str">
        <f t="shared" si="35"/>
        <v>IRL_1979</v>
      </c>
      <c r="B558" t="s">
        <v>19</v>
      </c>
      <c r="C558" s="8" t="s">
        <v>52</v>
      </c>
      <c r="D558" s="4">
        <v>1979</v>
      </c>
      <c r="E558" s="30">
        <f t="shared" si="38"/>
        <v>5.833333333333333</v>
      </c>
      <c r="F558" s="31">
        <f t="shared" si="36"/>
        <v>6</v>
      </c>
      <c r="G558" s="32">
        <v>6</v>
      </c>
      <c r="H558" s="32">
        <v>6</v>
      </c>
      <c r="I558" s="30">
        <v>6</v>
      </c>
      <c r="J558" s="31">
        <f t="shared" si="37"/>
        <v>5.666666666666667</v>
      </c>
      <c r="K558" s="32">
        <v>6</v>
      </c>
      <c r="L558" s="32">
        <v>5</v>
      </c>
      <c r="M558" s="33">
        <v>6</v>
      </c>
    </row>
    <row r="559" spans="1:13" x14ac:dyDescent="0.25">
      <c r="A559" s="11" t="str">
        <f t="shared" si="35"/>
        <v>IRL_1980</v>
      </c>
      <c r="B559" t="s">
        <v>19</v>
      </c>
      <c r="C559" s="8" t="s">
        <v>52</v>
      </c>
      <c r="D559" s="4">
        <v>1980</v>
      </c>
      <c r="E559" s="30">
        <f t="shared" si="38"/>
        <v>5.833333333333333</v>
      </c>
      <c r="F559" s="31">
        <f t="shared" si="36"/>
        <v>6</v>
      </c>
      <c r="G559" s="32">
        <v>6</v>
      </c>
      <c r="H559" s="32">
        <v>6</v>
      </c>
      <c r="I559" s="30">
        <v>6</v>
      </c>
      <c r="J559" s="31">
        <f t="shared" si="37"/>
        <v>5.666666666666667</v>
      </c>
      <c r="K559" s="32">
        <v>6</v>
      </c>
      <c r="L559" s="32">
        <v>5</v>
      </c>
      <c r="M559" s="33">
        <v>6</v>
      </c>
    </row>
    <row r="560" spans="1:13" x14ac:dyDescent="0.25">
      <c r="A560" s="11" t="str">
        <f t="shared" si="35"/>
        <v>IRL_1981</v>
      </c>
      <c r="B560" t="s">
        <v>19</v>
      </c>
      <c r="C560" s="8" t="s">
        <v>52</v>
      </c>
      <c r="D560" s="4">
        <v>1981</v>
      </c>
      <c r="E560" s="30">
        <f t="shared" si="38"/>
        <v>5.833333333333333</v>
      </c>
      <c r="F560" s="31">
        <f t="shared" si="36"/>
        <v>6</v>
      </c>
      <c r="G560" s="32">
        <v>6</v>
      </c>
      <c r="H560" s="32">
        <v>6</v>
      </c>
      <c r="I560" s="30">
        <v>6</v>
      </c>
      <c r="J560" s="31">
        <f t="shared" si="37"/>
        <v>5.666666666666667</v>
      </c>
      <c r="K560" s="32">
        <v>6</v>
      </c>
      <c r="L560" s="32">
        <v>5</v>
      </c>
      <c r="M560" s="33">
        <v>6</v>
      </c>
    </row>
    <row r="561" spans="1:13" x14ac:dyDescent="0.25">
      <c r="A561" s="11" t="str">
        <f t="shared" si="35"/>
        <v>IRL_1982</v>
      </c>
      <c r="B561" t="s">
        <v>19</v>
      </c>
      <c r="C561" s="8" t="s">
        <v>52</v>
      </c>
      <c r="D561" s="4">
        <v>1982</v>
      </c>
      <c r="E561" s="30">
        <f t="shared" si="38"/>
        <v>5.833333333333333</v>
      </c>
      <c r="F561" s="31">
        <f t="shared" si="36"/>
        <v>6</v>
      </c>
      <c r="G561" s="32">
        <v>6</v>
      </c>
      <c r="H561" s="32">
        <v>6</v>
      </c>
      <c r="I561" s="30">
        <v>6</v>
      </c>
      <c r="J561" s="31">
        <f t="shared" si="37"/>
        <v>5.666666666666667</v>
      </c>
      <c r="K561" s="32">
        <v>6</v>
      </c>
      <c r="L561" s="32">
        <v>5</v>
      </c>
      <c r="M561" s="33">
        <v>6</v>
      </c>
    </row>
    <row r="562" spans="1:13" x14ac:dyDescent="0.25">
      <c r="A562" s="11" t="str">
        <f t="shared" si="35"/>
        <v>IRL_1983</v>
      </c>
      <c r="B562" t="s">
        <v>19</v>
      </c>
      <c r="C562" s="8" t="s">
        <v>52</v>
      </c>
      <c r="D562" s="4">
        <v>1983</v>
      </c>
      <c r="E562" s="30">
        <f t="shared" si="38"/>
        <v>5.833333333333333</v>
      </c>
      <c r="F562" s="31">
        <f t="shared" si="36"/>
        <v>6</v>
      </c>
      <c r="G562" s="32">
        <v>6</v>
      </c>
      <c r="H562" s="32">
        <v>6</v>
      </c>
      <c r="I562" s="30">
        <v>6</v>
      </c>
      <c r="J562" s="31">
        <f t="shared" si="37"/>
        <v>5.666666666666667</v>
      </c>
      <c r="K562" s="32">
        <v>6</v>
      </c>
      <c r="L562" s="32">
        <v>5</v>
      </c>
      <c r="M562" s="33">
        <v>6</v>
      </c>
    </row>
    <row r="563" spans="1:13" x14ac:dyDescent="0.25">
      <c r="A563" s="11" t="str">
        <f t="shared" si="35"/>
        <v>IRL_1984</v>
      </c>
      <c r="B563" t="s">
        <v>19</v>
      </c>
      <c r="C563" s="8" t="s">
        <v>52</v>
      </c>
      <c r="D563" s="4">
        <v>1984</v>
      </c>
      <c r="E563" s="30">
        <f t="shared" si="38"/>
        <v>5.833333333333333</v>
      </c>
      <c r="F563" s="31">
        <f t="shared" si="36"/>
        <v>6</v>
      </c>
      <c r="G563" s="32">
        <v>6</v>
      </c>
      <c r="H563" s="32">
        <v>6</v>
      </c>
      <c r="I563" s="30">
        <v>6</v>
      </c>
      <c r="J563" s="31">
        <f t="shared" si="37"/>
        <v>5.666666666666667</v>
      </c>
      <c r="K563" s="32">
        <v>6</v>
      </c>
      <c r="L563" s="32">
        <v>5</v>
      </c>
      <c r="M563" s="33">
        <v>6</v>
      </c>
    </row>
    <row r="564" spans="1:13" x14ac:dyDescent="0.25">
      <c r="A564" s="11" t="str">
        <f t="shared" si="35"/>
        <v>IRL_1985</v>
      </c>
      <c r="B564" t="s">
        <v>19</v>
      </c>
      <c r="C564" s="8" t="s">
        <v>52</v>
      </c>
      <c r="D564" s="4">
        <v>1985</v>
      </c>
      <c r="E564" s="30">
        <f t="shared" si="38"/>
        <v>5.833333333333333</v>
      </c>
      <c r="F564" s="31">
        <f t="shared" si="36"/>
        <v>6</v>
      </c>
      <c r="G564" s="32">
        <v>6</v>
      </c>
      <c r="H564" s="32">
        <v>6</v>
      </c>
      <c r="I564" s="30">
        <v>6</v>
      </c>
      <c r="J564" s="31">
        <f t="shared" si="37"/>
        <v>5.666666666666667</v>
      </c>
      <c r="K564" s="32">
        <v>6</v>
      </c>
      <c r="L564" s="32">
        <v>5</v>
      </c>
      <c r="M564" s="33">
        <v>6</v>
      </c>
    </row>
    <row r="565" spans="1:13" x14ac:dyDescent="0.25">
      <c r="A565" s="11" t="str">
        <f t="shared" si="35"/>
        <v>IRL_1986</v>
      </c>
      <c r="B565" t="s">
        <v>19</v>
      </c>
      <c r="C565" s="8" t="s">
        <v>52</v>
      </c>
      <c r="D565" s="4">
        <v>1986</v>
      </c>
      <c r="E565" s="30">
        <f t="shared" si="38"/>
        <v>5.458333333333333</v>
      </c>
      <c r="F565" s="31">
        <f t="shared" si="36"/>
        <v>6</v>
      </c>
      <c r="G565" s="32">
        <v>6</v>
      </c>
      <c r="H565" s="32">
        <v>6</v>
      </c>
      <c r="I565" s="30">
        <v>6</v>
      </c>
      <c r="J565" s="31">
        <f t="shared" si="37"/>
        <v>4.916666666666667</v>
      </c>
      <c r="K565" s="32">
        <v>6</v>
      </c>
      <c r="L565" s="32">
        <v>5</v>
      </c>
      <c r="M565" s="33">
        <v>3.75</v>
      </c>
    </row>
    <row r="566" spans="1:13" x14ac:dyDescent="0.25">
      <c r="A566" s="11" t="str">
        <f t="shared" si="35"/>
        <v>IRL_1987</v>
      </c>
      <c r="B566" t="s">
        <v>19</v>
      </c>
      <c r="C566" s="8" t="s">
        <v>52</v>
      </c>
      <c r="D566" s="4">
        <v>1987</v>
      </c>
      <c r="E566" s="30">
        <f t="shared" si="38"/>
        <v>5.458333333333333</v>
      </c>
      <c r="F566" s="31">
        <f t="shared" si="36"/>
        <v>6</v>
      </c>
      <c r="G566" s="32">
        <v>6</v>
      </c>
      <c r="H566" s="32">
        <v>6</v>
      </c>
      <c r="I566" s="30">
        <v>6</v>
      </c>
      <c r="J566" s="31">
        <f t="shared" si="37"/>
        <v>4.916666666666667</v>
      </c>
      <c r="K566" s="32">
        <v>6</v>
      </c>
      <c r="L566" s="32">
        <v>5</v>
      </c>
      <c r="M566" s="33">
        <v>3.75</v>
      </c>
    </row>
    <row r="567" spans="1:13" x14ac:dyDescent="0.25">
      <c r="A567" s="11" t="str">
        <f t="shared" si="35"/>
        <v>IRL_1988</v>
      </c>
      <c r="B567" t="s">
        <v>19</v>
      </c>
      <c r="C567" s="8" t="s">
        <v>52</v>
      </c>
      <c r="D567" s="4">
        <v>1988</v>
      </c>
      <c r="E567" s="30">
        <f t="shared" si="38"/>
        <v>4.958333333333333</v>
      </c>
      <c r="F567" s="31">
        <f t="shared" si="36"/>
        <v>6</v>
      </c>
      <c r="G567" s="32">
        <v>6</v>
      </c>
      <c r="H567" s="32">
        <v>6</v>
      </c>
      <c r="I567" s="30">
        <v>6</v>
      </c>
      <c r="J567" s="31">
        <f t="shared" si="37"/>
        <v>3.9166666666666665</v>
      </c>
      <c r="K567" s="32">
        <v>6</v>
      </c>
      <c r="L567" s="32">
        <v>5</v>
      </c>
      <c r="M567" s="33">
        <v>0.75</v>
      </c>
    </row>
    <row r="568" spans="1:13" x14ac:dyDescent="0.25">
      <c r="A568" s="11" t="str">
        <f t="shared" si="35"/>
        <v>IRL_1989</v>
      </c>
      <c r="B568" t="s">
        <v>19</v>
      </c>
      <c r="C568" s="8" t="s">
        <v>52</v>
      </c>
      <c r="D568" s="4">
        <v>1989</v>
      </c>
      <c r="E568" s="30">
        <f t="shared" si="38"/>
        <v>4.958333333333333</v>
      </c>
      <c r="F568" s="31">
        <f t="shared" si="36"/>
        <v>6</v>
      </c>
      <c r="G568" s="32">
        <v>6</v>
      </c>
      <c r="H568" s="32">
        <v>6</v>
      </c>
      <c r="I568" s="30">
        <v>6</v>
      </c>
      <c r="J568" s="31">
        <f t="shared" si="37"/>
        <v>3.9166666666666665</v>
      </c>
      <c r="K568" s="32">
        <v>6</v>
      </c>
      <c r="L568" s="32">
        <v>5</v>
      </c>
      <c r="M568" s="33">
        <v>0.75</v>
      </c>
    </row>
    <row r="569" spans="1:13" x14ac:dyDescent="0.25">
      <c r="A569" s="11" t="str">
        <f t="shared" si="35"/>
        <v>IRL_1990</v>
      </c>
      <c r="B569" t="s">
        <v>19</v>
      </c>
      <c r="C569" s="8" t="s">
        <v>52</v>
      </c>
      <c r="D569" s="4">
        <v>1990</v>
      </c>
      <c r="E569" s="30">
        <f t="shared" si="38"/>
        <v>4.958333333333333</v>
      </c>
      <c r="F569" s="31">
        <f t="shared" si="36"/>
        <v>6</v>
      </c>
      <c r="G569" s="32">
        <v>6</v>
      </c>
      <c r="H569" s="32">
        <v>6</v>
      </c>
      <c r="I569" s="30">
        <v>6</v>
      </c>
      <c r="J569" s="31">
        <f t="shared" si="37"/>
        <v>3.9166666666666665</v>
      </c>
      <c r="K569" s="32">
        <v>6</v>
      </c>
      <c r="L569" s="32">
        <v>5</v>
      </c>
      <c r="M569" s="33">
        <v>0.75</v>
      </c>
    </row>
    <row r="570" spans="1:13" x14ac:dyDescent="0.25">
      <c r="A570" s="11" t="str">
        <f t="shared" si="35"/>
        <v>IRL_1991</v>
      </c>
      <c r="B570" t="s">
        <v>19</v>
      </c>
      <c r="C570" s="8" t="s">
        <v>52</v>
      </c>
      <c r="D570" s="4">
        <v>1991</v>
      </c>
      <c r="E570" s="30">
        <f t="shared" si="38"/>
        <v>4.958333333333333</v>
      </c>
      <c r="F570" s="31">
        <f t="shared" si="36"/>
        <v>6</v>
      </c>
      <c r="G570" s="32">
        <v>6</v>
      </c>
      <c r="H570" s="32">
        <v>6</v>
      </c>
      <c r="I570" s="30">
        <v>6</v>
      </c>
      <c r="J570" s="31">
        <f t="shared" si="37"/>
        <v>3.9166666666666665</v>
      </c>
      <c r="K570" s="32">
        <v>6</v>
      </c>
      <c r="L570" s="32">
        <v>5</v>
      </c>
      <c r="M570" s="33">
        <v>0.75</v>
      </c>
    </row>
    <row r="571" spans="1:13" x14ac:dyDescent="0.25">
      <c r="A571" s="11" t="str">
        <f t="shared" si="35"/>
        <v>IRL_1992</v>
      </c>
      <c r="B571" t="s">
        <v>19</v>
      </c>
      <c r="C571" s="8" t="s">
        <v>52</v>
      </c>
      <c r="D571" s="4">
        <v>1992</v>
      </c>
      <c r="E571" s="30">
        <f t="shared" si="38"/>
        <v>4.958333333333333</v>
      </c>
      <c r="F571" s="31">
        <f t="shared" si="36"/>
        <v>6</v>
      </c>
      <c r="G571" s="32">
        <v>6</v>
      </c>
      <c r="H571" s="32">
        <v>6</v>
      </c>
      <c r="I571" s="30">
        <v>6</v>
      </c>
      <c r="J571" s="31">
        <f t="shared" si="37"/>
        <v>3.9166666666666665</v>
      </c>
      <c r="K571" s="32">
        <v>6</v>
      </c>
      <c r="L571" s="32">
        <v>5</v>
      </c>
      <c r="M571" s="33">
        <v>0.75</v>
      </c>
    </row>
    <row r="572" spans="1:13" x14ac:dyDescent="0.25">
      <c r="A572" s="11" t="str">
        <f t="shared" si="35"/>
        <v>IRL_1993</v>
      </c>
      <c r="B572" t="s">
        <v>19</v>
      </c>
      <c r="C572" s="8" t="s">
        <v>52</v>
      </c>
      <c r="D572" s="4">
        <v>1993</v>
      </c>
      <c r="E572" s="30">
        <f t="shared" si="38"/>
        <v>4.791666666666667</v>
      </c>
      <c r="F572" s="31">
        <f t="shared" si="36"/>
        <v>6</v>
      </c>
      <c r="G572" s="32">
        <v>6</v>
      </c>
      <c r="H572" s="32">
        <v>6</v>
      </c>
      <c r="I572" s="30">
        <v>6</v>
      </c>
      <c r="J572" s="31">
        <f t="shared" si="37"/>
        <v>3.5833333333333335</v>
      </c>
      <c r="K572" s="32">
        <v>6</v>
      </c>
      <c r="L572" s="32">
        <v>4</v>
      </c>
      <c r="M572" s="33">
        <v>0.75</v>
      </c>
    </row>
    <row r="573" spans="1:13" x14ac:dyDescent="0.25">
      <c r="A573" s="11" t="str">
        <f t="shared" si="35"/>
        <v>IRL_1994</v>
      </c>
      <c r="B573" t="s">
        <v>19</v>
      </c>
      <c r="C573" s="8" t="s">
        <v>52</v>
      </c>
      <c r="D573" s="4">
        <v>1994</v>
      </c>
      <c r="E573" s="30">
        <f t="shared" si="38"/>
        <v>4.791666666666667</v>
      </c>
      <c r="F573" s="31">
        <f t="shared" si="36"/>
        <v>6</v>
      </c>
      <c r="G573" s="32">
        <v>6</v>
      </c>
      <c r="H573" s="32">
        <v>6</v>
      </c>
      <c r="I573" s="30">
        <v>6</v>
      </c>
      <c r="J573" s="31">
        <f t="shared" si="37"/>
        <v>3.5833333333333335</v>
      </c>
      <c r="K573" s="32">
        <v>6</v>
      </c>
      <c r="L573" s="32">
        <v>4</v>
      </c>
      <c r="M573" s="33">
        <v>0.75</v>
      </c>
    </row>
    <row r="574" spans="1:13" x14ac:dyDescent="0.25">
      <c r="A574" s="11" t="str">
        <f t="shared" si="35"/>
        <v>IRL_1995</v>
      </c>
      <c r="B574" t="s">
        <v>19</v>
      </c>
      <c r="C574" s="8" t="s">
        <v>52</v>
      </c>
      <c r="D574" s="4">
        <v>1995</v>
      </c>
      <c r="E574" s="30">
        <f t="shared" si="38"/>
        <v>4.5586111545562744</v>
      </c>
      <c r="F574" s="31">
        <f t="shared" si="36"/>
        <v>5.6875</v>
      </c>
      <c r="G574" s="32">
        <v>6</v>
      </c>
      <c r="H574" s="32">
        <v>5.375</v>
      </c>
      <c r="I574" s="30">
        <v>5.2266669273376465</v>
      </c>
      <c r="J574" s="31">
        <f t="shared" si="37"/>
        <v>3.5833333333333335</v>
      </c>
      <c r="K574" s="32">
        <v>6</v>
      </c>
      <c r="L574" s="32">
        <v>4</v>
      </c>
      <c r="M574" s="33">
        <v>0.75</v>
      </c>
    </row>
    <row r="575" spans="1:13" x14ac:dyDescent="0.25">
      <c r="A575" s="11" t="str">
        <f t="shared" si="35"/>
        <v>IRL_1996</v>
      </c>
      <c r="B575" t="s">
        <v>19</v>
      </c>
      <c r="C575" s="8" t="s">
        <v>52</v>
      </c>
      <c r="D575" s="4">
        <v>1996</v>
      </c>
      <c r="E575" s="30">
        <f t="shared" si="38"/>
        <v>4.4880555470784502</v>
      </c>
      <c r="F575" s="31">
        <f t="shared" si="36"/>
        <v>5.6875</v>
      </c>
      <c r="G575" s="32">
        <v>6</v>
      </c>
      <c r="H575" s="32">
        <v>5.375</v>
      </c>
      <c r="I575" s="30">
        <v>4.8033332824707031</v>
      </c>
      <c r="J575" s="31">
        <f t="shared" si="37"/>
        <v>3.5833333333333335</v>
      </c>
      <c r="K575" s="32">
        <v>6</v>
      </c>
      <c r="L575" s="32">
        <v>4</v>
      </c>
      <c r="M575" s="33">
        <v>0.75</v>
      </c>
    </row>
    <row r="576" spans="1:13" x14ac:dyDescent="0.25">
      <c r="A576" s="11" t="str">
        <f t="shared" si="35"/>
        <v>IRL_1997</v>
      </c>
      <c r="B576" t="s">
        <v>19</v>
      </c>
      <c r="C576" s="8" t="s">
        <v>52</v>
      </c>
      <c r="D576" s="4">
        <v>1997</v>
      </c>
      <c r="E576" s="30">
        <f t="shared" si="38"/>
        <v>4.4841667016347246</v>
      </c>
      <c r="F576" s="31">
        <f t="shared" si="36"/>
        <v>5.6875</v>
      </c>
      <c r="G576" s="32">
        <v>6</v>
      </c>
      <c r="H576" s="32">
        <v>5.375</v>
      </c>
      <c r="I576" s="30">
        <v>4.7800002098083496</v>
      </c>
      <c r="J576" s="31">
        <f t="shared" si="37"/>
        <v>3.5833333333333335</v>
      </c>
      <c r="K576" s="32">
        <v>6</v>
      </c>
      <c r="L576" s="32">
        <v>4</v>
      </c>
      <c r="M576" s="33">
        <v>0.75</v>
      </c>
    </row>
    <row r="577" spans="1:13" x14ac:dyDescent="0.25">
      <c r="A577" s="11" t="str">
        <f t="shared" si="35"/>
        <v>IRL_1998</v>
      </c>
      <c r="B577" t="s">
        <v>19</v>
      </c>
      <c r="C577" s="8" t="s">
        <v>52</v>
      </c>
      <c r="D577" s="4">
        <v>1998</v>
      </c>
      <c r="E577" s="30">
        <f t="shared" si="38"/>
        <v>4.3097222248713178</v>
      </c>
      <c r="F577" s="31">
        <f t="shared" si="36"/>
        <v>5.6875</v>
      </c>
      <c r="G577" s="32">
        <v>6</v>
      </c>
      <c r="H577" s="32">
        <v>5.375</v>
      </c>
      <c r="I577" s="30">
        <v>3.7333333492279053</v>
      </c>
      <c r="J577" s="31">
        <f t="shared" si="37"/>
        <v>3.5833333333333335</v>
      </c>
      <c r="K577" s="32">
        <v>6</v>
      </c>
      <c r="L577" s="32">
        <v>4</v>
      </c>
      <c r="M577" s="33">
        <v>0.75</v>
      </c>
    </row>
    <row r="578" spans="1:13" x14ac:dyDescent="0.25">
      <c r="A578" s="11" t="str">
        <f t="shared" si="35"/>
        <v>IRL_1999</v>
      </c>
      <c r="B578" t="s">
        <v>19</v>
      </c>
      <c r="C578" s="8" t="s">
        <v>52</v>
      </c>
      <c r="D578" s="4">
        <v>1999</v>
      </c>
      <c r="E578" s="30">
        <f t="shared" si="38"/>
        <v>4.4305177927017212</v>
      </c>
      <c r="F578" s="31">
        <f t="shared" si="36"/>
        <v>5.6875</v>
      </c>
      <c r="G578" s="32">
        <v>6</v>
      </c>
      <c r="H578" s="32">
        <v>5.375</v>
      </c>
      <c r="I578" s="30">
        <v>3.7366666793823242</v>
      </c>
      <c r="J578" s="31">
        <f t="shared" si="37"/>
        <v>3.8238133589426675</v>
      </c>
      <c r="K578" s="32">
        <v>6</v>
      </c>
      <c r="L578" s="32">
        <v>3.9714400768280029</v>
      </c>
      <c r="M578" s="33">
        <v>1.5</v>
      </c>
    </row>
    <row r="579" spans="1:13" x14ac:dyDescent="0.25">
      <c r="A579" s="11" t="str">
        <f t="shared" ref="A579:A632" si="39">B579&amp;"_"&amp;D579</f>
        <v>IRL_2000</v>
      </c>
      <c r="B579" t="s">
        <v>19</v>
      </c>
      <c r="C579" s="8" t="s">
        <v>52</v>
      </c>
      <c r="D579" s="4">
        <v>2000</v>
      </c>
      <c r="E579" s="30">
        <f t="shared" si="38"/>
        <v>3.6957207123438516</v>
      </c>
      <c r="F579" s="31">
        <f t="shared" ref="F579:F632" si="40">AVERAGE(G579:H579)</f>
        <v>4.8263888359069824</v>
      </c>
      <c r="G579" s="32">
        <v>4.2777776718139648</v>
      </c>
      <c r="H579" s="32">
        <v>5.375</v>
      </c>
      <c r="I579" s="30">
        <v>1.0786666870117188</v>
      </c>
      <c r="J579" s="31">
        <f t="shared" ref="J579:J632" si="41">AVERAGE(K579:M579)</f>
        <v>3.8142933050791421</v>
      </c>
      <c r="K579" s="32">
        <v>6</v>
      </c>
      <c r="L579" s="32">
        <v>3.9428799152374268</v>
      </c>
      <c r="M579" s="33">
        <v>1.5</v>
      </c>
    </row>
    <row r="580" spans="1:13" x14ac:dyDescent="0.25">
      <c r="A580" s="11" t="str">
        <f t="shared" si="39"/>
        <v>IRL_2001</v>
      </c>
      <c r="B580" t="s">
        <v>19</v>
      </c>
      <c r="C580" s="8" t="s">
        <v>52</v>
      </c>
      <c r="D580" s="4">
        <v>2001</v>
      </c>
      <c r="E580" s="30">
        <f t="shared" si="38"/>
        <v>3.5484607418378196</v>
      </c>
      <c r="F580" s="31">
        <f t="shared" si="40"/>
        <v>4.4138889312744141</v>
      </c>
      <c r="G580" s="32">
        <v>4.2027778625488281</v>
      </c>
      <c r="H580" s="32">
        <v>4.625</v>
      </c>
      <c r="I580" s="30">
        <v>1.0486665964126587</v>
      </c>
      <c r="J580" s="31">
        <f t="shared" si="41"/>
        <v>3.8047733306884766</v>
      </c>
      <c r="K580" s="32">
        <v>6</v>
      </c>
      <c r="L580" s="32">
        <v>3.9143199920654297</v>
      </c>
      <c r="M580" s="33">
        <v>1.5</v>
      </c>
    </row>
    <row r="581" spans="1:13" x14ac:dyDescent="0.25">
      <c r="A581" s="11" t="str">
        <f t="shared" si="39"/>
        <v>IRL_2002</v>
      </c>
      <c r="B581" t="s">
        <v>19</v>
      </c>
      <c r="C581" s="8" t="s">
        <v>52</v>
      </c>
      <c r="D581" s="4">
        <v>2002</v>
      </c>
      <c r="E581" s="30">
        <f t="shared" si="38"/>
        <v>3.3910340865453086</v>
      </c>
      <c r="F581" s="31">
        <f t="shared" si="40"/>
        <v>3.9638888835906982</v>
      </c>
      <c r="G581" s="32">
        <v>4.2027778625488281</v>
      </c>
      <c r="H581" s="32">
        <v>3.7249999046325684</v>
      </c>
      <c r="I581" s="30">
        <v>1.0326666831970215</v>
      </c>
      <c r="J581" s="31">
        <f t="shared" si="41"/>
        <v>3.795253356297811</v>
      </c>
      <c r="K581" s="32">
        <v>6</v>
      </c>
      <c r="L581" s="32">
        <v>3.8857600688934326</v>
      </c>
      <c r="M581" s="33">
        <v>1.5</v>
      </c>
    </row>
    <row r="582" spans="1:13" x14ac:dyDescent="0.25">
      <c r="A582" s="11" t="str">
        <f t="shared" si="39"/>
        <v>IRL_2003</v>
      </c>
      <c r="B582" t="s">
        <v>19</v>
      </c>
      <c r="C582" s="8" t="s">
        <v>52</v>
      </c>
      <c r="D582" s="4">
        <v>2003</v>
      </c>
      <c r="E582" s="30">
        <f t="shared" si="38"/>
        <v>3.2876582940419516</v>
      </c>
      <c r="F582" s="31">
        <f t="shared" si="40"/>
        <v>3.8010416030883789</v>
      </c>
      <c r="G582" s="32">
        <v>3.902083158493042</v>
      </c>
      <c r="H582" s="32">
        <v>3.7000000476837158</v>
      </c>
      <c r="I582" s="30">
        <v>0.76666665077209473</v>
      </c>
      <c r="J582" s="31">
        <f t="shared" si="41"/>
        <v>3.7857333024342856</v>
      </c>
      <c r="K582" s="32">
        <v>6</v>
      </c>
      <c r="L582" s="32">
        <v>3.8571999073028564</v>
      </c>
      <c r="M582" s="33">
        <v>1.5</v>
      </c>
    </row>
    <row r="583" spans="1:13" x14ac:dyDescent="0.25">
      <c r="A583" s="11" t="str">
        <f t="shared" si="39"/>
        <v>IRL_2004</v>
      </c>
      <c r="B583" t="s">
        <v>19</v>
      </c>
      <c r="C583" s="8" t="s">
        <v>52</v>
      </c>
      <c r="D583" s="4">
        <v>2004</v>
      </c>
      <c r="E583" s="30">
        <f t="shared" si="38"/>
        <v>3.249030520518621</v>
      </c>
      <c r="F583" s="31">
        <f t="shared" si="40"/>
        <v>3.8010416030883789</v>
      </c>
      <c r="G583" s="32">
        <v>3.902083158493042</v>
      </c>
      <c r="H583" s="32">
        <v>3.7000000476837158</v>
      </c>
      <c r="I583" s="30">
        <v>0.68849998712539673</v>
      </c>
      <c r="J583" s="31">
        <f t="shared" si="41"/>
        <v>3.7345333099365234</v>
      </c>
      <c r="K583" s="32">
        <v>6</v>
      </c>
      <c r="L583" s="32">
        <v>3.7035999298095703</v>
      </c>
      <c r="M583" s="33">
        <v>1.5</v>
      </c>
    </row>
    <row r="584" spans="1:13" x14ac:dyDescent="0.25">
      <c r="A584" s="11" t="str">
        <f t="shared" si="39"/>
        <v>IRL_2005</v>
      </c>
      <c r="B584" t="s">
        <v>19</v>
      </c>
      <c r="C584" s="8" t="s">
        <v>52</v>
      </c>
      <c r="D584" s="4">
        <v>2005</v>
      </c>
      <c r="E584" s="30">
        <f t="shared" si="38"/>
        <v>3.1965138713518777</v>
      </c>
      <c r="F584" s="31">
        <f t="shared" si="40"/>
        <v>3.7593749761581421</v>
      </c>
      <c r="G584" s="32">
        <v>3.8187499046325684</v>
      </c>
      <c r="H584" s="32">
        <v>3.7000000476837158</v>
      </c>
      <c r="I584" s="30">
        <v>0.61033332347869873</v>
      </c>
      <c r="J584" s="31">
        <f t="shared" si="41"/>
        <v>3.6833333174387612</v>
      </c>
      <c r="K584" s="32">
        <v>6</v>
      </c>
      <c r="L584" s="32">
        <v>3.5499999523162842</v>
      </c>
      <c r="M584" s="33">
        <v>1.5</v>
      </c>
    </row>
    <row r="585" spans="1:13" x14ac:dyDescent="0.25">
      <c r="A585" s="11" t="str">
        <f t="shared" si="39"/>
        <v>IRL_2006</v>
      </c>
      <c r="B585" t="s">
        <v>19</v>
      </c>
      <c r="C585" s="8" t="s">
        <v>52</v>
      </c>
      <c r="D585" s="4">
        <v>2006</v>
      </c>
      <c r="E585" s="30">
        <f t="shared" ref="E585:E648" si="42">IF(AND(G585=".",H585=".",I585=".",K585=".",L585=".",M585="."),".",AVERAGE(G585,H585,I585,K585,L585,M585))</f>
        <v>3.2189860939979553</v>
      </c>
      <c r="F585" s="31">
        <f t="shared" si="40"/>
        <v>3.8218749761581421</v>
      </c>
      <c r="G585" s="32">
        <v>3.8187499046325684</v>
      </c>
      <c r="H585" s="32">
        <v>3.8250000476837158</v>
      </c>
      <c r="I585" s="30">
        <v>0.62016665935516357</v>
      </c>
      <c r="J585" s="31">
        <f t="shared" si="41"/>
        <v>3.6833333174387612</v>
      </c>
      <c r="K585" s="32">
        <v>6</v>
      </c>
      <c r="L585" s="32">
        <v>3.5499999523162842</v>
      </c>
      <c r="M585" s="33">
        <v>1.5</v>
      </c>
    </row>
    <row r="586" spans="1:13" x14ac:dyDescent="0.25">
      <c r="A586" s="11" t="str">
        <f t="shared" si="39"/>
        <v>IRL_2007</v>
      </c>
      <c r="B586" t="s">
        <v>19</v>
      </c>
      <c r="C586" s="8" t="s">
        <v>52</v>
      </c>
      <c r="D586" s="4">
        <v>2007</v>
      </c>
      <c r="E586" s="30">
        <f t="shared" si="42"/>
        <v>2.637291649977366</v>
      </c>
      <c r="F586" s="31">
        <f t="shared" si="40"/>
        <v>3.3468749523162842</v>
      </c>
      <c r="G586" s="32">
        <v>2.9437499046325684</v>
      </c>
      <c r="H586" s="32">
        <v>3.75</v>
      </c>
      <c r="I586" s="30">
        <v>0.62999999523162842</v>
      </c>
      <c r="J586" s="31">
        <f t="shared" si="41"/>
        <v>2.8333333333333335</v>
      </c>
      <c r="K586" s="32">
        <v>5.25</v>
      </c>
      <c r="L586" s="32">
        <v>1.75</v>
      </c>
      <c r="M586" s="33">
        <v>1.5</v>
      </c>
    </row>
    <row r="587" spans="1:13" x14ac:dyDescent="0.25">
      <c r="A587" s="11" t="str">
        <f t="shared" si="39"/>
        <v>IRL_2008</v>
      </c>
      <c r="B587" t="s">
        <v>19</v>
      </c>
      <c r="C587" s="8" t="s">
        <v>52</v>
      </c>
      <c r="D587" s="4">
        <v>2008</v>
      </c>
      <c r="E587" s="30">
        <f t="shared" si="42"/>
        <v>2.4566156963507333</v>
      </c>
      <c r="F587" s="31">
        <f t="shared" si="40"/>
        <v>3.3431248664855957</v>
      </c>
      <c r="G587" s="32">
        <v>2.9437499046325684</v>
      </c>
      <c r="H587" s="32">
        <v>3.742499828338623</v>
      </c>
      <c r="I587" s="30">
        <v>0.55344444513320923</v>
      </c>
      <c r="J587" s="31">
        <f t="shared" si="41"/>
        <v>2.5</v>
      </c>
      <c r="K587" s="32">
        <v>5.25</v>
      </c>
      <c r="L587" s="32">
        <v>0.75</v>
      </c>
      <c r="M587" s="33">
        <v>1.5</v>
      </c>
    </row>
    <row r="588" spans="1:13" x14ac:dyDescent="0.25">
      <c r="A588" s="11" t="str">
        <f t="shared" si="39"/>
        <v>IRL_2009</v>
      </c>
      <c r="B588" t="s">
        <v>19</v>
      </c>
      <c r="C588" s="8" t="s">
        <v>52</v>
      </c>
      <c r="D588" s="4">
        <v>2009</v>
      </c>
      <c r="E588" s="30">
        <f t="shared" si="42"/>
        <v>2.442606488863627</v>
      </c>
      <c r="F588" s="31">
        <f t="shared" si="40"/>
        <v>3.3393750190734863</v>
      </c>
      <c r="G588" s="32">
        <v>2.9437499046325684</v>
      </c>
      <c r="H588" s="32">
        <v>3.7350001335144043</v>
      </c>
      <c r="I588" s="30">
        <v>0.47688889503479004</v>
      </c>
      <c r="J588" s="31">
        <f t="shared" si="41"/>
        <v>2.5</v>
      </c>
      <c r="K588" s="32">
        <v>5.25</v>
      </c>
      <c r="L588" s="32">
        <v>0.75</v>
      </c>
      <c r="M588" s="33">
        <v>1.5</v>
      </c>
    </row>
    <row r="589" spans="1:13" x14ac:dyDescent="0.25">
      <c r="A589" s="11" t="str">
        <f t="shared" si="39"/>
        <v>IRL_2010</v>
      </c>
      <c r="B589" t="s">
        <v>19</v>
      </c>
      <c r="C589" s="8" t="s">
        <v>52</v>
      </c>
      <c r="D589" s="4">
        <v>2010</v>
      </c>
      <c r="E589" s="30">
        <f t="shared" si="42"/>
        <v>2.130013863245646</v>
      </c>
      <c r="F589" s="31">
        <f t="shared" si="40"/>
        <v>2.5856249332427979</v>
      </c>
      <c r="G589" s="32">
        <v>2.1937499046325684</v>
      </c>
      <c r="H589" s="32">
        <v>2.9774999618530273</v>
      </c>
      <c r="I589" s="30">
        <v>0.48383331298828125</v>
      </c>
      <c r="J589" s="31">
        <f t="shared" si="41"/>
        <v>2.375</v>
      </c>
      <c r="K589" s="32">
        <v>4.875</v>
      </c>
      <c r="L589" s="32">
        <v>0.75</v>
      </c>
      <c r="M589" s="33">
        <v>1.5</v>
      </c>
    </row>
    <row r="590" spans="1:13" x14ac:dyDescent="0.25">
      <c r="A590" s="11" t="str">
        <f t="shared" si="39"/>
        <v>IRL_2011</v>
      </c>
      <c r="B590" t="s">
        <v>19</v>
      </c>
      <c r="C590" s="8" t="s">
        <v>52</v>
      </c>
      <c r="D590" s="4">
        <v>2011</v>
      </c>
      <c r="E590" s="30">
        <f t="shared" si="42"/>
        <v>2.1299212823311486</v>
      </c>
      <c r="F590" s="31">
        <f t="shared" si="40"/>
        <v>2.5818749666213989</v>
      </c>
      <c r="G590" s="32">
        <v>2.1937499046325684</v>
      </c>
      <c r="H590" s="32">
        <v>2.9700000286102295</v>
      </c>
      <c r="I590" s="30">
        <v>0.49077776074409485</v>
      </c>
      <c r="J590" s="31">
        <f t="shared" si="41"/>
        <v>2.375</v>
      </c>
      <c r="K590" s="32">
        <v>4.875</v>
      </c>
      <c r="L590" s="32">
        <v>0.75</v>
      </c>
      <c r="M590" s="33">
        <v>1.5</v>
      </c>
    </row>
    <row r="591" spans="1:13" x14ac:dyDescent="0.25">
      <c r="A591" s="11" t="str">
        <f t="shared" si="39"/>
        <v>IRL_2012</v>
      </c>
      <c r="B591" t="s">
        <v>19</v>
      </c>
      <c r="C591" s="8" t="s">
        <v>52</v>
      </c>
      <c r="D591" s="4">
        <v>2012</v>
      </c>
      <c r="E591" s="30">
        <f t="shared" si="42"/>
        <v>2.1298287063837051</v>
      </c>
      <c r="F591" s="31">
        <f t="shared" si="40"/>
        <v>2.578125</v>
      </c>
      <c r="G591" s="32">
        <v>2.1937499046325684</v>
      </c>
      <c r="H591" s="32">
        <v>2.9625000953674316</v>
      </c>
      <c r="I591" s="30">
        <v>0.49772223830223083</v>
      </c>
      <c r="J591" s="31">
        <f t="shared" si="41"/>
        <v>2.375</v>
      </c>
      <c r="K591" s="32">
        <v>4.875</v>
      </c>
      <c r="L591" s="32">
        <v>0.75</v>
      </c>
      <c r="M591" s="33">
        <v>1.5</v>
      </c>
    </row>
    <row r="592" spans="1:13" x14ac:dyDescent="0.25">
      <c r="A592" s="11" t="str">
        <f t="shared" si="39"/>
        <v>IRL_2013</v>
      </c>
      <c r="B592" t="s">
        <v>19</v>
      </c>
      <c r="C592" s="8" t="s">
        <v>52</v>
      </c>
      <c r="D592" s="4">
        <v>2013</v>
      </c>
      <c r="E592" s="30">
        <f t="shared" si="42"/>
        <v>2.1297360857327781</v>
      </c>
      <c r="F592" s="31">
        <f t="shared" si="40"/>
        <v>2.5743749141693115</v>
      </c>
      <c r="G592" s="32">
        <v>2.1937499046325684</v>
      </c>
      <c r="H592" s="32">
        <v>2.9549999237060547</v>
      </c>
      <c r="I592" s="30">
        <v>0.50466668605804443</v>
      </c>
      <c r="J592" s="31">
        <f t="shared" si="41"/>
        <v>2.375</v>
      </c>
      <c r="K592" s="32">
        <v>4.875</v>
      </c>
      <c r="L592" s="32">
        <v>0.75</v>
      </c>
      <c r="M592" s="33">
        <v>1.5</v>
      </c>
    </row>
    <row r="593" spans="1:13" ht="14.5" x14ac:dyDescent="0.25">
      <c r="A593" s="11" t="str">
        <f t="shared" si="39"/>
        <v>ISR_1975</v>
      </c>
      <c r="B593" t="s">
        <v>20</v>
      </c>
      <c r="C593" s="7" t="s">
        <v>136</v>
      </c>
      <c r="D593" s="6">
        <v>1975</v>
      </c>
      <c r="E593" s="34">
        <f t="shared" si="42"/>
        <v>5.9994999567667646</v>
      </c>
      <c r="F593" s="35">
        <f t="shared" si="40"/>
        <v>5.998499870300293</v>
      </c>
      <c r="G593" s="36">
        <v>5.9969997406005859</v>
      </c>
      <c r="H593" s="36">
        <v>6</v>
      </c>
      <c r="I593" s="34">
        <v>6</v>
      </c>
      <c r="J593" s="35">
        <f t="shared" si="41"/>
        <v>6</v>
      </c>
      <c r="K593" s="36">
        <v>6</v>
      </c>
      <c r="L593" s="36">
        <v>6</v>
      </c>
      <c r="M593" s="37">
        <v>6</v>
      </c>
    </row>
    <row r="594" spans="1:13" ht="14.5" x14ac:dyDescent="0.25">
      <c r="A594" s="11" t="str">
        <f t="shared" si="39"/>
        <v>ISR_1976</v>
      </c>
      <c r="B594" t="s">
        <v>20</v>
      </c>
      <c r="C594" s="7" t="s">
        <v>136</v>
      </c>
      <c r="D594" s="6">
        <v>1976</v>
      </c>
      <c r="E594" s="34">
        <f t="shared" si="42"/>
        <v>5.9994999567667646</v>
      </c>
      <c r="F594" s="35">
        <f t="shared" si="40"/>
        <v>5.998499870300293</v>
      </c>
      <c r="G594" s="36">
        <v>5.9969997406005859</v>
      </c>
      <c r="H594" s="36">
        <v>6</v>
      </c>
      <c r="I594" s="34">
        <v>6</v>
      </c>
      <c r="J594" s="35">
        <f t="shared" si="41"/>
        <v>6</v>
      </c>
      <c r="K594" s="36">
        <v>6</v>
      </c>
      <c r="L594" s="36">
        <v>6</v>
      </c>
      <c r="M594" s="37">
        <v>6</v>
      </c>
    </row>
    <row r="595" spans="1:13" ht="14.5" x14ac:dyDescent="0.25">
      <c r="A595" s="11" t="str">
        <f t="shared" si="39"/>
        <v>ISR_1977</v>
      </c>
      <c r="B595" t="s">
        <v>20</v>
      </c>
      <c r="C595" s="7" t="s">
        <v>136</v>
      </c>
      <c r="D595" s="6">
        <v>1977</v>
      </c>
      <c r="E595" s="34">
        <f t="shared" si="42"/>
        <v>5.9994999567667646</v>
      </c>
      <c r="F595" s="35">
        <f t="shared" si="40"/>
        <v>5.998499870300293</v>
      </c>
      <c r="G595" s="36">
        <v>5.9969997406005859</v>
      </c>
      <c r="H595" s="36">
        <v>6</v>
      </c>
      <c r="I595" s="34">
        <v>6</v>
      </c>
      <c r="J595" s="35">
        <f t="shared" si="41"/>
        <v>6</v>
      </c>
      <c r="K595" s="36">
        <v>6</v>
      </c>
      <c r="L595" s="36">
        <v>6</v>
      </c>
      <c r="M595" s="37">
        <v>6</v>
      </c>
    </row>
    <row r="596" spans="1:13" ht="14.5" x14ac:dyDescent="0.25">
      <c r="A596" s="11" t="str">
        <f t="shared" si="39"/>
        <v>ISR_1978</v>
      </c>
      <c r="B596" t="s">
        <v>20</v>
      </c>
      <c r="C596" s="7" t="s">
        <v>136</v>
      </c>
      <c r="D596" s="6">
        <v>1978</v>
      </c>
      <c r="E596" s="34">
        <f t="shared" si="42"/>
        <v>5.9994999567667646</v>
      </c>
      <c r="F596" s="35">
        <f t="shared" si="40"/>
        <v>5.998499870300293</v>
      </c>
      <c r="G596" s="36">
        <v>5.9969997406005859</v>
      </c>
      <c r="H596" s="36">
        <v>6</v>
      </c>
      <c r="I596" s="34">
        <v>6</v>
      </c>
      <c r="J596" s="35">
        <f t="shared" si="41"/>
        <v>6</v>
      </c>
      <c r="K596" s="36">
        <v>6</v>
      </c>
      <c r="L596" s="36">
        <v>6</v>
      </c>
      <c r="M596" s="37">
        <v>6</v>
      </c>
    </row>
    <row r="597" spans="1:13" ht="14.5" x14ac:dyDescent="0.25">
      <c r="A597" s="11" t="str">
        <f t="shared" si="39"/>
        <v>ISR_1979</v>
      </c>
      <c r="B597" t="s">
        <v>20</v>
      </c>
      <c r="C597" s="7" t="s">
        <v>136</v>
      </c>
      <c r="D597" s="6">
        <v>1979</v>
      </c>
      <c r="E597" s="34">
        <f t="shared" si="42"/>
        <v>5.9994999567667646</v>
      </c>
      <c r="F597" s="35">
        <f t="shared" si="40"/>
        <v>5.998499870300293</v>
      </c>
      <c r="G597" s="36">
        <v>5.9969997406005859</v>
      </c>
      <c r="H597" s="36">
        <v>6</v>
      </c>
      <c r="I597" s="34">
        <v>6</v>
      </c>
      <c r="J597" s="35">
        <f t="shared" si="41"/>
        <v>6</v>
      </c>
      <c r="K597" s="36">
        <v>6</v>
      </c>
      <c r="L597" s="36">
        <v>6</v>
      </c>
      <c r="M597" s="37">
        <v>6</v>
      </c>
    </row>
    <row r="598" spans="1:13" ht="14.5" x14ac:dyDescent="0.25">
      <c r="A598" s="11" t="str">
        <f t="shared" si="39"/>
        <v>ISR_1980</v>
      </c>
      <c r="B598" t="s">
        <v>20</v>
      </c>
      <c r="C598" s="7" t="s">
        <v>136</v>
      </c>
      <c r="D598" s="6">
        <v>1980</v>
      </c>
      <c r="E598" s="34">
        <f t="shared" si="42"/>
        <v>5.9994999567667646</v>
      </c>
      <c r="F598" s="35">
        <f t="shared" si="40"/>
        <v>5.998499870300293</v>
      </c>
      <c r="G598" s="36">
        <v>5.9969997406005859</v>
      </c>
      <c r="H598" s="36">
        <v>6</v>
      </c>
      <c r="I598" s="34">
        <v>6</v>
      </c>
      <c r="J598" s="35">
        <f t="shared" si="41"/>
        <v>6</v>
      </c>
      <c r="K598" s="36">
        <v>6</v>
      </c>
      <c r="L598" s="36">
        <v>6</v>
      </c>
      <c r="M598" s="37">
        <v>6</v>
      </c>
    </row>
    <row r="599" spans="1:13" ht="14.5" x14ac:dyDescent="0.25">
      <c r="A599" s="11" t="str">
        <f t="shared" si="39"/>
        <v>ISR_1981</v>
      </c>
      <c r="B599" t="s">
        <v>20</v>
      </c>
      <c r="C599" s="7" t="s">
        <v>136</v>
      </c>
      <c r="D599" s="6">
        <v>1981</v>
      </c>
      <c r="E599" s="34">
        <f t="shared" si="42"/>
        <v>5.9994999567667646</v>
      </c>
      <c r="F599" s="35">
        <f t="shared" si="40"/>
        <v>5.998499870300293</v>
      </c>
      <c r="G599" s="36">
        <v>5.9969997406005859</v>
      </c>
      <c r="H599" s="36">
        <v>6</v>
      </c>
      <c r="I599" s="34">
        <v>6</v>
      </c>
      <c r="J599" s="35">
        <f t="shared" si="41"/>
        <v>6</v>
      </c>
      <c r="K599" s="36">
        <v>6</v>
      </c>
      <c r="L599" s="36">
        <v>6</v>
      </c>
      <c r="M599" s="37">
        <v>6</v>
      </c>
    </row>
    <row r="600" spans="1:13" ht="14.5" x14ac:dyDescent="0.25">
      <c r="A600" s="11" t="str">
        <f t="shared" si="39"/>
        <v>ISR_1982</v>
      </c>
      <c r="B600" t="s">
        <v>20</v>
      </c>
      <c r="C600" s="7" t="s">
        <v>136</v>
      </c>
      <c r="D600" s="6">
        <v>1982</v>
      </c>
      <c r="E600" s="34">
        <f t="shared" si="42"/>
        <v>5.9994999567667646</v>
      </c>
      <c r="F600" s="35">
        <f t="shared" si="40"/>
        <v>5.998499870300293</v>
      </c>
      <c r="G600" s="36">
        <v>5.9969997406005859</v>
      </c>
      <c r="H600" s="36">
        <v>6</v>
      </c>
      <c r="I600" s="34">
        <v>6</v>
      </c>
      <c r="J600" s="35">
        <f t="shared" si="41"/>
        <v>6</v>
      </c>
      <c r="K600" s="36">
        <v>6</v>
      </c>
      <c r="L600" s="36">
        <v>6</v>
      </c>
      <c r="M600" s="37">
        <v>6</v>
      </c>
    </row>
    <row r="601" spans="1:13" ht="14.5" x14ac:dyDescent="0.25">
      <c r="A601" s="11" t="str">
        <f t="shared" si="39"/>
        <v>ISR_1983</v>
      </c>
      <c r="B601" t="s">
        <v>20</v>
      </c>
      <c r="C601" s="7" t="s">
        <v>136</v>
      </c>
      <c r="D601" s="6">
        <v>1983</v>
      </c>
      <c r="E601" s="34">
        <f t="shared" si="42"/>
        <v>5.9994999567667646</v>
      </c>
      <c r="F601" s="35">
        <f t="shared" si="40"/>
        <v>5.998499870300293</v>
      </c>
      <c r="G601" s="36">
        <v>5.9969997406005859</v>
      </c>
      <c r="H601" s="36">
        <v>6</v>
      </c>
      <c r="I601" s="34">
        <v>6</v>
      </c>
      <c r="J601" s="35">
        <f t="shared" si="41"/>
        <v>6</v>
      </c>
      <c r="K601" s="36">
        <v>6</v>
      </c>
      <c r="L601" s="36">
        <v>6</v>
      </c>
      <c r="M601" s="37">
        <v>6</v>
      </c>
    </row>
    <row r="602" spans="1:13" ht="14.5" x14ac:dyDescent="0.25">
      <c r="A602" s="11" t="str">
        <f t="shared" si="39"/>
        <v>ISR_1984</v>
      </c>
      <c r="B602" t="s">
        <v>20</v>
      </c>
      <c r="C602" s="7" t="s">
        <v>136</v>
      </c>
      <c r="D602" s="6">
        <v>1984</v>
      </c>
      <c r="E602" s="34">
        <f t="shared" si="42"/>
        <v>5.9994999567667646</v>
      </c>
      <c r="F602" s="35">
        <f t="shared" si="40"/>
        <v>5.998499870300293</v>
      </c>
      <c r="G602" s="36">
        <v>5.9969997406005859</v>
      </c>
      <c r="H602" s="36">
        <v>6</v>
      </c>
      <c r="I602" s="34">
        <v>6</v>
      </c>
      <c r="J602" s="35">
        <f t="shared" si="41"/>
        <v>6</v>
      </c>
      <c r="K602" s="36">
        <v>6</v>
      </c>
      <c r="L602" s="36">
        <v>6</v>
      </c>
      <c r="M602" s="37">
        <v>6</v>
      </c>
    </row>
    <row r="603" spans="1:13" ht="14.5" x14ac:dyDescent="0.25">
      <c r="A603" s="11" t="str">
        <f t="shared" si="39"/>
        <v>ISR_1985</v>
      </c>
      <c r="B603" t="s">
        <v>20</v>
      </c>
      <c r="C603" s="7" t="s">
        <v>136</v>
      </c>
      <c r="D603" s="6">
        <v>1985</v>
      </c>
      <c r="E603" s="34">
        <f t="shared" si="42"/>
        <v>5.9994999567667646</v>
      </c>
      <c r="F603" s="35">
        <f t="shared" si="40"/>
        <v>5.998499870300293</v>
      </c>
      <c r="G603" s="36">
        <v>5.9969997406005859</v>
      </c>
      <c r="H603" s="36">
        <v>6</v>
      </c>
      <c r="I603" s="34">
        <v>6</v>
      </c>
      <c r="J603" s="35">
        <f t="shared" si="41"/>
        <v>6</v>
      </c>
      <c r="K603" s="36">
        <v>6</v>
      </c>
      <c r="L603" s="36">
        <v>6</v>
      </c>
      <c r="M603" s="37">
        <v>6</v>
      </c>
    </row>
    <row r="604" spans="1:13" ht="14.5" x14ac:dyDescent="0.25">
      <c r="A604" s="11" t="str">
        <f t="shared" si="39"/>
        <v>ISR_1986</v>
      </c>
      <c r="B604" t="s">
        <v>20</v>
      </c>
      <c r="C604" s="7" t="s">
        <v>136</v>
      </c>
      <c r="D604" s="6">
        <v>1986</v>
      </c>
      <c r="E604" s="34">
        <f t="shared" si="42"/>
        <v>5.9994999567667646</v>
      </c>
      <c r="F604" s="35">
        <f t="shared" si="40"/>
        <v>5.998499870300293</v>
      </c>
      <c r="G604" s="36">
        <v>5.9969997406005859</v>
      </c>
      <c r="H604" s="36">
        <v>6</v>
      </c>
      <c r="I604" s="34">
        <v>6</v>
      </c>
      <c r="J604" s="35">
        <f t="shared" si="41"/>
        <v>6</v>
      </c>
      <c r="K604" s="36">
        <v>6</v>
      </c>
      <c r="L604" s="36">
        <v>6</v>
      </c>
      <c r="M604" s="37">
        <v>6</v>
      </c>
    </row>
    <row r="605" spans="1:13" ht="14.5" x14ac:dyDescent="0.25">
      <c r="A605" s="11" t="str">
        <f t="shared" si="39"/>
        <v>ISR_1987</v>
      </c>
      <c r="B605" t="s">
        <v>20</v>
      </c>
      <c r="C605" s="7" t="s">
        <v>136</v>
      </c>
      <c r="D605" s="6">
        <v>1987</v>
      </c>
      <c r="E605" s="34">
        <f t="shared" si="42"/>
        <v>5.9994999567667646</v>
      </c>
      <c r="F605" s="35">
        <f t="shared" si="40"/>
        <v>5.998499870300293</v>
      </c>
      <c r="G605" s="36">
        <v>5.9969997406005859</v>
      </c>
      <c r="H605" s="36">
        <v>6</v>
      </c>
      <c r="I605" s="34">
        <v>6</v>
      </c>
      <c r="J605" s="35">
        <f t="shared" si="41"/>
        <v>6</v>
      </c>
      <c r="K605" s="36">
        <v>6</v>
      </c>
      <c r="L605" s="36">
        <v>6</v>
      </c>
      <c r="M605" s="37">
        <v>6</v>
      </c>
    </row>
    <row r="606" spans="1:13" ht="14.5" x14ac:dyDescent="0.25">
      <c r="A606" s="11" t="str">
        <f t="shared" si="39"/>
        <v>ISR_1988</v>
      </c>
      <c r="B606" t="s">
        <v>20</v>
      </c>
      <c r="C606" s="7" t="s">
        <v>136</v>
      </c>
      <c r="D606" s="6">
        <v>1988</v>
      </c>
      <c r="E606" s="34">
        <f t="shared" si="42"/>
        <v>5.9994999567667646</v>
      </c>
      <c r="F606" s="35">
        <f t="shared" si="40"/>
        <v>5.998499870300293</v>
      </c>
      <c r="G606" s="36">
        <v>5.9969997406005859</v>
      </c>
      <c r="H606" s="36">
        <v>6</v>
      </c>
      <c r="I606" s="34">
        <v>6</v>
      </c>
      <c r="J606" s="35">
        <f t="shared" si="41"/>
        <v>6</v>
      </c>
      <c r="K606" s="36">
        <v>6</v>
      </c>
      <c r="L606" s="36">
        <v>6</v>
      </c>
      <c r="M606" s="37">
        <v>6</v>
      </c>
    </row>
    <row r="607" spans="1:13" ht="14.5" x14ac:dyDescent="0.25">
      <c r="A607" s="11" t="str">
        <f t="shared" si="39"/>
        <v>ISR_1989</v>
      </c>
      <c r="B607" t="s">
        <v>20</v>
      </c>
      <c r="C607" s="7" t="s">
        <v>136</v>
      </c>
      <c r="D607" s="6">
        <v>1989</v>
      </c>
      <c r="E607" s="34">
        <f t="shared" si="42"/>
        <v>5.9994999567667646</v>
      </c>
      <c r="F607" s="35">
        <f t="shared" si="40"/>
        <v>5.998499870300293</v>
      </c>
      <c r="G607" s="36">
        <v>5.9969997406005859</v>
      </c>
      <c r="H607" s="36">
        <v>6</v>
      </c>
      <c r="I607" s="34">
        <v>6</v>
      </c>
      <c r="J607" s="35">
        <f t="shared" si="41"/>
        <v>6</v>
      </c>
      <c r="K607" s="36">
        <v>6</v>
      </c>
      <c r="L607" s="36">
        <v>6</v>
      </c>
      <c r="M607" s="37">
        <v>6</v>
      </c>
    </row>
    <row r="608" spans="1:13" ht="14.5" x14ac:dyDescent="0.25">
      <c r="A608" s="11" t="str">
        <f t="shared" si="39"/>
        <v>ISR_1990</v>
      </c>
      <c r="B608" t="s">
        <v>20</v>
      </c>
      <c r="C608" s="7" t="s">
        <v>136</v>
      </c>
      <c r="D608" s="6">
        <v>1990</v>
      </c>
      <c r="E608" s="34">
        <f t="shared" si="42"/>
        <v>5.9694999853769941</v>
      </c>
      <c r="F608" s="35">
        <f t="shared" si="40"/>
        <v>5.998499870300293</v>
      </c>
      <c r="G608" s="36">
        <v>5.9969997406005859</v>
      </c>
      <c r="H608" s="36">
        <v>6</v>
      </c>
      <c r="I608" s="34">
        <v>5.820000171661377</v>
      </c>
      <c r="J608" s="35">
        <f t="shared" si="41"/>
        <v>6</v>
      </c>
      <c r="K608" s="36">
        <v>6</v>
      </c>
      <c r="L608" s="36">
        <v>6</v>
      </c>
      <c r="M608" s="37">
        <v>6</v>
      </c>
    </row>
    <row r="609" spans="1:13" ht="14.5" x14ac:dyDescent="0.25">
      <c r="A609" s="11" t="str">
        <f t="shared" si="39"/>
        <v>ISR_1991</v>
      </c>
      <c r="B609" t="s">
        <v>20</v>
      </c>
      <c r="C609" s="7" t="s">
        <v>136</v>
      </c>
      <c r="D609" s="6">
        <v>1991</v>
      </c>
      <c r="E609" s="34">
        <f t="shared" si="42"/>
        <v>5.9194999535878496</v>
      </c>
      <c r="F609" s="35">
        <f t="shared" si="40"/>
        <v>5.998499870300293</v>
      </c>
      <c r="G609" s="36">
        <v>5.9969997406005859</v>
      </c>
      <c r="H609" s="36">
        <v>6</v>
      </c>
      <c r="I609" s="34">
        <v>5.5199999809265137</v>
      </c>
      <c r="J609" s="35">
        <f t="shared" si="41"/>
        <v>6</v>
      </c>
      <c r="K609" s="36">
        <v>6</v>
      </c>
      <c r="L609" s="36">
        <v>6</v>
      </c>
      <c r="M609" s="37">
        <v>6</v>
      </c>
    </row>
    <row r="610" spans="1:13" ht="14.5" x14ac:dyDescent="0.25">
      <c r="A610" s="11" t="str">
        <f t="shared" si="39"/>
        <v>ISR_1992</v>
      </c>
      <c r="B610" t="s">
        <v>20</v>
      </c>
      <c r="C610" s="7" t="s">
        <v>136</v>
      </c>
      <c r="D610" s="6">
        <v>1992</v>
      </c>
      <c r="E610" s="34">
        <f t="shared" si="42"/>
        <v>5.9194999535878496</v>
      </c>
      <c r="F610" s="35">
        <f t="shared" si="40"/>
        <v>5.998499870300293</v>
      </c>
      <c r="G610" s="36">
        <v>5.9969997406005859</v>
      </c>
      <c r="H610" s="36">
        <v>6</v>
      </c>
      <c r="I610" s="34">
        <v>5.5199999809265137</v>
      </c>
      <c r="J610" s="35">
        <f t="shared" si="41"/>
        <v>6</v>
      </c>
      <c r="K610" s="36">
        <v>6</v>
      </c>
      <c r="L610" s="36">
        <v>6</v>
      </c>
      <c r="M610" s="37">
        <v>6</v>
      </c>
    </row>
    <row r="611" spans="1:13" ht="14.5" x14ac:dyDescent="0.25">
      <c r="A611" s="11" t="str">
        <f t="shared" si="39"/>
        <v>ISR_1993</v>
      </c>
      <c r="B611" t="s">
        <v>20</v>
      </c>
      <c r="C611" s="7" t="s">
        <v>136</v>
      </c>
      <c r="D611" s="6">
        <v>1993</v>
      </c>
      <c r="E611" s="34">
        <f t="shared" si="42"/>
        <v>5.9194999535878496</v>
      </c>
      <c r="F611" s="35">
        <f t="shared" si="40"/>
        <v>5.998499870300293</v>
      </c>
      <c r="G611" s="36">
        <v>5.9969997406005859</v>
      </c>
      <c r="H611" s="36">
        <v>6</v>
      </c>
      <c r="I611" s="34">
        <v>5.5199999809265137</v>
      </c>
      <c r="J611" s="35">
        <f t="shared" si="41"/>
        <v>6</v>
      </c>
      <c r="K611" s="36">
        <v>6</v>
      </c>
      <c r="L611" s="36">
        <v>6</v>
      </c>
      <c r="M611" s="37">
        <v>6</v>
      </c>
    </row>
    <row r="612" spans="1:13" ht="14.5" x14ac:dyDescent="0.25">
      <c r="A612" s="11" t="str">
        <f t="shared" si="39"/>
        <v>ISR_1994</v>
      </c>
      <c r="B612" t="s">
        <v>20</v>
      </c>
      <c r="C612" s="7" t="s">
        <v>136</v>
      </c>
      <c r="D612" s="6">
        <v>1994</v>
      </c>
      <c r="E612" s="34">
        <f t="shared" si="42"/>
        <v>5.7641030947367353</v>
      </c>
      <c r="F612" s="35">
        <f t="shared" si="40"/>
        <v>5.998499870300293</v>
      </c>
      <c r="G612" s="36">
        <v>5.9969997406005859</v>
      </c>
      <c r="H612" s="36">
        <v>6</v>
      </c>
      <c r="I612" s="34">
        <v>4.5876188278198242</v>
      </c>
      <c r="J612" s="35">
        <f t="shared" si="41"/>
        <v>6</v>
      </c>
      <c r="K612" s="36">
        <v>6</v>
      </c>
      <c r="L612" s="36">
        <v>6</v>
      </c>
      <c r="M612" s="37">
        <v>6</v>
      </c>
    </row>
    <row r="613" spans="1:13" ht="14.5" x14ac:dyDescent="0.25">
      <c r="A613" s="11" t="str">
        <f t="shared" si="39"/>
        <v>ISR_1995</v>
      </c>
      <c r="B613" t="s">
        <v>20</v>
      </c>
      <c r="C613" s="7" t="s">
        <v>136</v>
      </c>
      <c r="D613" s="6">
        <v>1995</v>
      </c>
      <c r="E613" s="34">
        <f t="shared" si="42"/>
        <v>5.7614840666453047</v>
      </c>
      <c r="F613" s="35">
        <f t="shared" si="40"/>
        <v>5.998499870300293</v>
      </c>
      <c r="G613" s="36">
        <v>5.9969997406005859</v>
      </c>
      <c r="H613" s="36">
        <v>6</v>
      </c>
      <c r="I613" s="34">
        <v>4.5719046592712402</v>
      </c>
      <c r="J613" s="35">
        <f t="shared" si="41"/>
        <v>6</v>
      </c>
      <c r="K613" s="36">
        <v>6</v>
      </c>
      <c r="L613" s="36">
        <v>6</v>
      </c>
      <c r="M613" s="37">
        <v>6</v>
      </c>
    </row>
    <row r="614" spans="1:13" ht="14.5" x14ac:dyDescent="0.25">
      <c r="A614" s="11" t="str">
        <f t="shared" si="39"/>
        <v>ISR_1996</v>
      </c>
      <c r="B614" t="s">
        <v>20</v>
      </c>
      <c r="C614" s="7" t="s">
        <v>136</v>
      </c>
      <c r="D614" s="6">
        <v>1996</v>
      </c>
      <c r="E614" s="34">
        <f t="shared" si="42"/>
        <v>5.758865038553874</v>
      </c>
      <c r="F614" s="35">
        <f t="shared" si="40"/>
        <v>5.998499870300293</v>
      </c>
      <c r="G614" s="36">
        <v>5.9969997406005859</v>
      </c>
      <c r="H614" s="36">
        <v>6</v>
      </c>
      <c r="I614" s="34">
        <v>4.5561904907226563</v>
      </c>
      <c r="J614" s="35">
        <f t="shared" si="41"/>
        <v>6</v>
      </c>
      <c r="K614" s="36">
        <v>6</v>
      </c>
      <c r="L614" s="36">
        <v>6</v>
      </c>
      <c r="M614" s="37">
        <v>6</v>
      </c>
    </row>
    <row r="615" spans="1:13" ht="14.5" x14ac:dyDescent="0.25">
      <c r="A615" s="11" t="str">
        <f t="shared" si="39"/>
        <v>ISR_1997</v>
      </c>
      <c r="B615" t="s">
        <v>20</v>
      </c>
      <c r="C615" s="7" t="s">
        <v>136</v>
      </c>
      <c r="D615" s="6">
        <v>1997</v>
      </c>
      <c r="E615" s="34">
        <f t="shared" si="42"/>
        <v>5.6142661968866987</v>
      </c>
      <c r="F615" s="35">
        <f t="shared" si="40"/>
        <v>5.998499870300293</v>
      </c>
      <c r="G615" s="36">
        <v>5.9969997406005859</v>
      </c>
      <c r="H615" s="36">
        <v>6</v>
      </c>
      <c r="I615" s="34">
        <v>3.6885974407196045</v>
      </c>
      <c r="J615" s="35">
        <f t="shared" si="41"/>
        <v>6</v>
      </c>
      <c r="K615" s="36">
        <v>6</v>
      </c>
      <c r="L615" s="36">
        <v>6</v>
      </c>
      <c r="M615" s="37">
        <v>6</v>
      </c>
    </row>
    <row r="616" spans="1:13" ht="14.5" x14ac:dyDescent="0.25">
      <c r="A616" s="11" t="str">
        <f t="shared" si="39"/>
        <v>ISR_1998</v>
      </c>
      <c r="B616" t="s">
        <v>20</v>
      </c>
      <c r="C616" s="7" t="s">
        <v>136</v>
      </c>
      <c r="D616" s="6">
        <v>1998</v>
      </c>
      <c r="E616" s="34">
        <f t="shared" si="42"/>
        <v>5.4939444065093994</v>
      </c>
      <c r="F616" s="35">
        <f t="shared" si="40"/>
        <v>5.998499870300293</v>
      </c>
      <c r="G616" s="36">
        <v>5.9969997406005859</v>
      </c>
      <c r="H616" s="36">
        <v>6</v>
      </c>
      <c r="I616" s="34">
        <v>2.9666666984558105</v>
      </c>
      <c r="J616" s="35">
        <f t="shared" si="41"/>
        <v>6</v>
      </c>
      <c r="K616" s="36">
        <v>6</v>
      </c>
      <c r="L616" s="36">
        <v>6</v>
      </c>
      <c r="M616" s="37">
        <v>6</v>
      </c>
    </row>
    <row r="617" spans="1:13" ht="14.5" x14ac:dyDescent="0.25">
      <c r="A617" s="11" t="str">
        <f t="shared" si="39"/>
        <v>ISR_1999</v>
      </c>
      <c r="B617" t="s">
        <v>20</v>
      </c>
      <c r="C617" s="7" t="s">
        <v>136</v>
      </c>
      <c r="D617" s="6">
        <v>1999</v>
      </c>
      <c r="E617" s="34">
        <f t="shared" si="42"/>
        <v>5.2369937896728516</v>
      </c>
      <c r="F617" s="35">
        <f t="shared" si="40"/>
        <v>5.248499870300293</v>
      </c>
      <c r="G617" s="36">
        <v>5.9969997406005859</v>
      </c>
      <c r="H617" s="36">
        <v>4.5</v>
      </c>
      <c r="I617" s="34">
        <v>2.9249629974365234</v>
      </c>
      <c r="J617" s="35">
        <f t="shared" si="41"/>
        <v>6</v>
      </c>
      <c r="K617" s="36">
        <v>6</v>
      </c>
      <c r="L617" s="36">
        <v>6</v>
      </c>
      <c r="M617" s="37">
        <v>6</v>
      </c>
    </row>
    <row r="618" spans="1:13" ht="14.5" x14ac:dyDescent="0.25">
      <c r="A618" s="11" t="str">
        <f t="shared" si="39"/>
        <v>ISR_2000</v>
      </c>
      <c r="B618" t="s">
        <v>20</v>
      </c>
      <c r="C618" s="7" t="s">
        <v>136</v>
      </c>
      <c r="D618" s="6">
        <v>2000</v>
      </c>
      <c r="E618" s="34">
        <f t="shared" si="42"/>
        <v>5.2300431728363037</v>
      </c>
      <c r="F618" s="35">
        <f t="shared" si="40"/>
        <v>5.248499870300293</v>
      </c>
      <c r="G618" s="36">
        <v>5.9969997406005859</v>
      </c>
      <c r="H618" s="36">
        <v>4.5</v>
      </c>
      <c r="I618" s="34">
        <v>2.8832592964172363</v>
      </c>
      <c r="J618" s="35">
        <f t="shared" si="41"/>
        <v>6</v>
      </c>
      <c r="K618" s="36">
        <v>6</v>
      </c>
      <c r="L618" s="36">
        <v>6</v>
      </c>
      <c r="M618" s="37">
        <v>6</v>
      </c>
    </row>
    <row r="619" spans="1:13" ht="14.5" x14ac:dyDescent="0.25">
      <c r="A619" s="11" t="str">
        <f t="shared" si="39"/>
        <v>ISR_2001</v>
      </c>
      <c r="B619" t="s">
        <v>20</v>
      </c>
      <c r="C619" s="7" t="s">
        <v>136</v>
      </c>
      <c r="D619" s="6">
        <v>2001</v>
      </c>
      <c r="E619" s="34">
        <f t="shared" si="42"/>
        <v>5.2230925559997559</v>
      </c>
      <c r="F619" s="35">
        <f t="shared" si="40"/>
        <v>5.248499870300293</v>
      </c>
      <c r="G619" s="36">
        <v>5.9969997406005859</v>
      </c>
      <c r="H619" s="36">
        <v>4.5</v>
      </c>
      <c r="I619" s="34">
        <v>2.8415555953979492</v>
      </c>
      <c r="J619" s="35">
        <f t="shared" si="41"/>
        <v>6</v>
      </c>
      <c r="K619" s="36">
        <v>6</v>
      </c>
      <c r="L619" s="36">
        <v>6</v>
      </c>
      <c r="M619" s="37">
        <v>6</v>
      </c>
    </row>
    <row r="620" spans="1:13" ht="14.5" x14ac:dyDescent="0.25">
      <c r="A620" s="11" t="str">
        <f t="shared" si="39"/>
        <v>ISR_2002</v>
      </c>
      <c r="B620" t="s">
        <v>20</v>
      </c>
      <c r="C620" s="7" t="s">
        <v>136</v>
      </c>
      <c r="D620" s="6">
        <v>2002</v>
      </c>
      <c r="E620" s="34">
        <f t="shared" si="42"/>
        <v>4.997391939163208</v>
      </c>
      <c r="F620" s="35">
        <f t="shared" si="40"/>
        <v>4.592249870300293</v>
      </c>
      <c r="G620" s="36">
        <v>5.9969997406005859</v>
      </c>
      <c r="H620" s="36">
        <v>3.1875</v>
      </c>
      <c r="I620" s="34">
        <v>2.7998518943786621</v>
      </c>
      <c r="J620" s="35">
        <f t="shared" si="41"/>
        <v>6</v>
      </c>
      <c r="K620" s="36">
        <v>6</v>
      </c>
      <c r="L620" s="36">
        <v>6</v>
      </c>
      <c r="M620" s="37">
        <v>6</v>
      </c>
    </row>
    <row r="621" spans="1:13" ht="14.5" x14ac:dyDescent="0.25">
      <c r="A621" s="11" t="str">
        <f t="shared" si="39"/>
        <v>ISR_2003</v>
      </c>
      <c r="B621" t="s">
        <v>20</v>
      </c>
      <c r="C621" s="7" t="s">
        <v>136</v>
      </c>
      <c r="D621" s="6">
        <v>2003</v>
      </c>
      <c r="E621" s="34">
        <f t="shared" si="42"/>
        <v>4.9305277268091841</v>
      </c>
      <c r="F621" s="35">
        <f t="shared" si="40"/>
        <v>4.592249870300293</v>
      </c>
      <c r="G621" s="36">
        <v>5.9969997406005859</v>
      </c>
      <c r="H621" s="36">
        <v>3.1875</v>
      </c>
      <c r="I621" s="34">
        <v>2.3986666202545166</v>
      </c>
      <c r="J621" s="35">
        <f t="shared" si="41"/>
        <v>6</v>
      </c>
      <c r="K621" s="36">
        <v>6</v>
      </c>
      <c r="L621" s="36">
        <v>6</v>
      </c>
      <c r="M621" s="37">
        <v>6</v>
      </c>
    </row>
    <row r="622" spans="1:13" ht="14.5" x14ac:dyDescent="0.25">
      <c r="A622" s="11" t="str">
        <f t="shared" si="39"/>
        <v>ISR_2004</v>
      </c>
      <c r="B622" t="s">
        <v>20</v>
      </c>
      <c r="C622" s="7" t="s">
        <v>136</v>
      </c>
      <c r="D622" s="6">
        <v>2004</v>
      </c>
      <c r="E622" s="34">
        <f t="shared" si="42"/>
        <v>3.9991277456283569</v>
      </c>
      <c r="F622" s="35">
        <f t="shared" si="40"/>
        <v>4.092249870300293</v>
      </c>
      <c r="G622" s="36">
        <v>4.9969997406005859</v>
      </c>
      <c r="H622" s="36">
        <v>3.1875</v>
      </c>
      <c r="I622" s="34">
        <v>2.3102667331695557</v>
      </c>
      <c r="J622" s="35">
        <f t="shared" si="41"/>
        <v>4.5</v>
      </c>
      <c r="K622" s="36">
        <v>6</v>
      </c>
      <c r="L622" s="36">
        <v>4.5</v>
      </c>
      <c r="M622" s="37">
        <v>3</v>
      </c>
    </row>
    <row r="623" spans="1:13" ht="14.5" x14ac:dyDescent="0.25">
      <c r="A623" s="11" t="str">
        <f t="shared" si="39"/>
        <v>ISR_2005</v>
      </c>
      <c r="B623" t="s">
        <v>20</v>
      </c>
      <c r="C623" s="7" t="s">
        <v>136</v>
      </c>
      <c r="D623" s="6">
        <v>2005</v>
      </c>
      <c r="E623" s="34">
        <f t="shared" si="42"/>
        <v>3.6029777328173318</v>
      </c>
      <c r="F623" s="35">
        <f t="shared" si="40"/>
        <v>4.092249870300293</v>
      </c>
      <c r="G623" s="36">
        <v>4.9969997406005859</v>
      </c>
      <c r="H623" s="36">
        <v>3.1875</v>
      </c>
      <c r="I623" s="34">
        <v>1.3994666337966919</v>
      </c>
      <c r="J623" s="35">
        <f t="shared" si="41"/>
        <v>4.0113000075022383</v>
      </c>
      <c r="K623" s="36">
        <v>6</v>
      </c>
      <c r="L623" s="36">
        <v>3.0339000225067139</v>
      </c>
      <c r="M623" s="37">
        <v>3</v>
      </c>
    </row>
    <row r="624" spans="1:13" ht="14.5" x14ac:dyDescent="0.25">
      <c r="A624" s="11" t="str">
        <f t="shared" si="39"/>
        <v>ISR_2006</v>
      </c>
      <c r="B624" t="s">
        <v>20</v>
      </c>
      <c r="C624" s="7" t="s">
        <v>136</v>
      </c>
      <c r="D624" s="6">
        <v>2006</v>
      </c>
      <c r="E624" s="34">
        <f t="shared" si="42"/>
        <v>3.5617777307828269</v>
      </c>
      <c r="F624" s="35">
        <f t="shared" si="40"/>
        <v>4.092249870300293</v>
      </c>
      <c r="G624" s="36">
        <v>4.9969997406005859</v>
      </c>
      <c r="H624" s="36">
        <v>3.1875</v>
      </c>
      <c r="I624" s="34">
        <v>1.1522666215896606</v>
      </c>
      <c r="J624" s="35">
        <f t="shared" si="41"/>
        <v>4.0113000075022383</v>
      </c>
      <c r="K624" s="36">
        <v>6</v>
      </c>
      <c r="L624" s="36">
        <v>3.0339000225067139</v>
      </c>
      <c r="M624" s="37">
        <v>3</v>
      </c>
    </row>
    <row r="625" spans="1:13" ht="14.5" x14ac:dyDescent="0.25">
      <c r="A625" s="11" t="str">
        <f t="shared" si="39"/>
        <v>ISR_2007</v>
      </c>
      <c r="B625" t="s">
        <v>20</v>
      </c>
      <c r="C625" s="7" t="s">
        <v>136</v>
      </c>
      <c r="D625" s="6">
        <v>2007</v>
      </c>
      <c r="E625" s="34">
        <f t="shared" si="42"/>
        <v>3.4311110774676004</v>
      </c>
      <c r="F625" s="35">
        <f t="shared" si="40"/>
        <v>3.717249870300293</v>
      </c>
      <c r="G625" s="36">
        <v>4.9969997406005859</v>
      </c>
      <c r="H625" s="36">
        <v>2.4375</v>
      </c>
      <c r="I625" s="34">
        <v>1.1182667016983032</v>
      </c>
      <c r="J625" s="35">
        <f t="shared" si="41"/>
        <v>4.0113000075022383</v>
      </c>
      <c r="K625" s="36">
        <v>6</v>
      </c>
      <c r="L625" s="36">
        <v>3.0339000225067139</v>
      </c>
      <c r="M625" s="37">
        <v>3</v>
      </c>
    </row>
    <row r="626" spans="1:13" ht="14.5" x14ac:dyDescent="0.25">
      <c r="A626" s="11" t="str">
        <f t="shared" si="39"/>
        <v>ISR_2008</v>
      </c>
      <c r="B626" t="s">
        <v>20</v>
      </c>
      <c r="C626" s="7" t="s">
        <v>136</v>
      </c>
      <c r="D626" s="6">
        <v>2008</v>
      </c>
      <c r="E626" s="34">
        <f t="shared" si="42"/>
        <v>3.0504444042841592</v>
      </c>
      <c r="F626" s="35">
        <f t="shared" si="40"/>
        <v>3.717249870300293</v>
      </c>
      <c r="G626" s="36">
        <v>4.9969997406005859</v>
      </c>
      <c r="H626" s="36">
        <v>2.4375</v>
      </c>
      <c r="I626" s="34">
        <v>1.0842666625976563</v>
      </c>
      <c r="J626" s="35">
        <f t="shared" si="41"/>
        <v>3.2613000075022378</v>
      </c>
      <c r="K626" s="36">
        <v>6</v>
      </c>
      <c r="L626" s="36">
        <v>3.0339000225067139</v>
      </c>
      <c r="M626" s="37">
        <v>0.75</v>
      </c>
    </row>
    <row r="627" spans="1:13" ht="14.5" x14ac:dyDescent="0.25">
      <c r="A627" s="11" t="str">
        <f t="shared" si="39"/>
        <v>ISR_2009</v>
      </c>
      <c r="B627" t="s">
        <v>20</v>
      </c>
      <c r="C627" s="7" t="s">
        <v>136</v>
      </c>
      <c r="D627" s="6">
        <v>2009</v>
      </c>
      <c r="E627" s="34">
        <f t="shared" si="42"/>
        <v>2.9038332899411521</v>
      </c>
      <c r="F627" s="35">
        <f t="shared" si="40"/>
        <v>3.717249870300293</v>
      </c>
      <c r="G627" s="36">
        <v>4.9969997406005859</v>
      </c>
      <c r="H627" s="36">
        <v>2.4375</v>
      </c>
      <c r="I627" s="34">
        <v>1.2045999765396118</v>
      </c>
      <c r="J627" s="35">
        <f t="shared" si="41"/>
        <v>2.9279666741689048</v>
      </c>
      <c r="K627" s="36">
        <v>6</v>
      </c>
      <c r="L627" s="36">
        <v>2.0339000225067139</v>
      </c>
      <c r="M627" s="37">
        <v>0.75</v>
      </c>
    </row>
    <row r="628" spans="1:13" ht="14.5" x14ac:dyDescent="0.25">
      <c r="A628" s="11" t="str">
        <f t="shared" si="39"/>
        <v>ISR_2010</v>
      </c>
      <c r="B628" t="s">
        <v>20</v>
      </c>
      <c r="C628" s="7" t="s">
        <v>136</v>
      </c>
      <c r="D628" s="6">
        <v>2010</v>
      </c>
      <c r="E628" s="34">
        <f t="shared" si="42"/>
        <v>2.7184694012006125</v>
      </c>
      <c r="F628" s="35">
        <f t="shared" si="40"/>
        <v>3.717249870300293</v>
      </c>
      <c r="G628" s="36">
        <v>4.9969997406005859</v>
      </c>
      <c r="H628" s="36">
        <v>2.4375</v>
      </c>
      <c r="I628" s="34">
        <v>1.0924166440963745</v>
      </c>
      <c r="J628" s="35">
        <f t="shared" si="41"/>
        <v>2.5946333408355713</v>
      </c>
      <c r="K628" s="36">
        <v>6</v>
      </c>
      <c r="L628" s="36">
        <v>1.0339000225067139</v>
      </c>
      <c r="M628" s="37">
        <v>0.75</v>
      </c>
    </row>
    <row r="629" spans="1:13" ht="14.5" x14ac:dyDescent="0.25">
      <c r="A629" s="11" t="str">
        <f t="shared" si="39"/>
        <v>ISR_2011</v>
      </c>
      <c r="B629" t="s">
        <v>20</v>
      </c>
      <c r="C629" s="7" t="s">
        <v>136</v>
      </c>
      <c r="D629" s="6">
        <v>2011</v>
      </c>
      <c r="E629" s="34">
        <f t="shared" si="42"/>
        <v>2.7113721768061319</v>
      </c>
      <c r="F629" s="35">
        <f t="shared" si="40"/>
        <v>3.717249870300293</v>
      </c>
      <c r="G629" s="36">
        <v>4.9969997406005859</v>
      </c>
      <c r="H629" s="36">
        <v>2.4375</v>
      </c>
      <c r="I629" s="34">
        <v>1.0498332977294922</v>
      </c>
      <c r="J629" s="35">
        <f t="shared" si="41"/>
        <v>2.5946333408355713</v>
      </c>
      <c r="K629" s="36">
        <v>6</v>
      </c>
      <c r="L629" s="36">
        <v>1.0339000225067139</v>
      </c>
      <c r="M629" s="37">
        <v>0.75</v>
      </c>
    </row>
    <row r="630" spans="1:13" ht="14.5" x14ac:dyDescent="0.25">
      <c r="A630" s="11" t="str">
        <f t="shared" si="39"/>
        <v>ISR_2012</v>
      </c>
      <c r="B630" t="s">
        <v>20</v>
      </c>
      <c r="C630" s="7" t="s">
        <v>136</v>
      </c>
      <c r="D630" s="6">
        <v>2012</v>
      </c>
      <c r="E630" s="34">
        <f t="shared" si="42"/>
        <v>2.7042749524116516</v>
      </c>
      <c r="F630" s="35">
        <f t="shared" si="40"/>
        <v>3.717249870300293</v>
      </c>
      <c r="G630" s="36">
        <v>4.9969997406005859</v>
      </c>
      <c r="H630" s="36">
        <v>2.4375</v>
      </c>
      <c r="I630" s="34">
        <v>1.0072499513626099</v>
      </c>
      <c r="J630" s="35">
        <f t="shared" si="41"/>
        <v>2.5946333408355713</v>
      </c>
      <c r="K630" s="36">
        <v>6</v>
      </c>
      <c r="L630" s="36">
        <v>1.0339000225067139</v>
      </c>
      <c r="M630" s="37">
        <v>0.75</v>
      </c>
    </row>
    <row r="631" spans="1:13" ht="14.5" x14ac:dyDescent="0.25">
      <c r="A631" s="11" t="str">
        <f t="shared" si="39"/>
        <v>ISR_2013</v>
      </c>
      <c r="B631" t="s">
        <v>20</v>
      </c>
      <c r="C631" s="7" t="s">
        <v>136</v>
      </c>
      <c r="D631" s="6">
        <v>2013</v>
      </c>
      <c r="E631" s="34">
        <f t="shared" si="42"/>
        <v>2.6138444046179452</v>
      </c>
      <c r="F631" s="35">
        <f t="shared" si="40"/>
        <v>3.467249870300293</v>
      </c>
      <c r="G631" s="36">
        <v>4.4969997406005859</v>
      </c>
      <c r="H631" s="36">
        <v>2.4375</v>
      </c>
      <c r="I631" s="34">
        <v>0.96466666460037231</v>
      </c>
      <c r="J631" s="35">
        <f t="shared" si="41"/>
        <v>2.5946333408355713</v>
      </c>
      <c r="K631" s="36">
        <v>6</v>
      </c>
      <c r="L631" s="36">
        <v>1.0339000225067139</v>
      </c>
      <c r="M631" s="37">
        <v>0.75</v>
      </c>
    </row>
    <row r="632" spans="1:13" x14ac:dyDescent="0.25">
      <c r="A632" s="11" t="str">
        <f t="shared" si="39"/>
        <v>ITA_1975</v>
      </c>
      <c r="B632" s="14" t="s">
        <v>21</v>
      </c>
      <c r="C632" s="8" t="s">
        <v>53</v>
      </c>
      <c r="D632" s="4">
        <v>1975</v>
      </c>
      <c r="E632" s="30">
        <f t="shared" si="42"/>
        <v>6</v>
      </c>
      <c r="F632" s="31">
        <f t="shared" si="40"/>
        <v>6</v>
      </c>
      <c r="G632" s="32">
        <v>6</v>
      </c>
      <c r="H632" s="32">
        <v>6</v>
      </c>
      <c r="I632" s="30">
        <v>6</v>
      </c>
      <c r="J632" s="31">
        <f t="shared" si="41"/>
        <v>6</v>
      </c>
      <c r="K632" s="32">
        <v>6</v>
      </c>
      <c r="L632" s="32">
        <v>6</v>
      </c>
      <c r="M632" s="33">
        <v>6</v>
      </c>
    </row>
    <row r="633" spans="1:13" x14ac:dyDescent="0.25">
      <c r="A633" s="11" t="str">
        <f t="shared" ref="A633:A691" si="43">B633&amp;"_"&amp;D633</f>
        <v>ITA_1976</v>
      </c>
      <c r="B633" t="s">
        <v>21</v>
      </c>
      <c r="C633" s="8" t="s">
        <v>53</v>
      </c>
      <c r="D633" s="4">
        <v>1976</v>
      </c>
      <c r="E633" s="30">
        <f t="shared" si="42"/>
        <v>6</v>
      </c>
      <c r="F633" s="31">
        <f t="shared" ref="F633:F691" si="44">AVERAGE(G633:H633)</f>
        <v>6</v>
      </c>
      <c r="G633" s="32">
        <v>6</v>
      </c>
      <c r="H633" s="32">
        <v>6</v>
      </c>
      <c r="I633" s="30">
        <v>6</v>
      </c>
      <c r="J633" s="31">
        <f t="shared" ref="J633:J691" si="45">AVERAGE(K633:M633)</f>
        <v>6</v>
      </c>
      <c r="K633" s="32">
        <v>6</v>
      </c>
      <c r="L633" s="32">
        <v>6</v>
      </c>
      <c r="M633" s="33">
        <v>6</v>
      </c>
    </row>
    <row r="634" spans="1:13" x14ac:dyDescent="0.25">
      <c r="A634" s="11" t="str">
        <f t="shared" si="43"/>
        <v>ITA_1977</v>
      </c>
      <c r="B634" t="s">
        <v>21</v>
      </c>
      <c r="C634" s="8" t="s">
        <v>53</v>
      </c>
      <c r="D634" s="4">
        <v>1977</v>
      </c>
      <c r="E634" s="30">
        <f t="shared" si="42"/>
        <v>6</v>
      </c>
      <c r="F634" s="31">
        <f t="shared" si="44"/>
        <v>6</v>
      </c>
      <c r="G634" s="32">
        <v>6</v>
      </c>
      <c r="H634" s="32">
        <v>6</v>
      </c>
      <c r="I634" s="30">
        <v>6</v>
      </c>
      <c r="J634" s="31">
        <f t="shared" si="45"/>
        <v>6</v>
      </c>
      <c r="K634" s="32">
        <v>6</v>
      </c>
      <c r="L634" s="32">
        <v>6</v>
      </c>
      <c r="M634" s="33">
        <v>6</v>
      </c>
    </row>
    <row r="635" spans="1:13" x14ac:dyDescent="0.25">
      <c r="A635" s="11" t="str">
        <f t="shared" si="43"/>
        <v>ITA_1978</v>
      </c>
      <c r="B635" t="s">
        <v>21</v>
      </c>
      <c r="C635" s="8" t="s">
        <v>53</v>
      </c>
      <c r="D635" s="4">
        <v>1978</v>
      </c>
      <c r="E635" s="30">
        <f t="shared" si="42"/>
        <v>6</v>
      </c>
      <c r="F635" s="31">
        <f t="shared" si="44"/>
        <v>6</v>
      </c>
      <c r="G635" s="32">
        <v>6</v>
      </c>
      <c r="H635" s="32">
        <v>6</v>
      </c>
      <c r="I635" s="30">
        <v>6</v>
      </c>
      <c r="J635" s="31">
        <f t="shared" si="45"/>
        <v>6</v>
      </c>
      <c r="K635" s="32">
        <v>6</v>
      </c>
      <c r="L635" s="32">
        <v>6</v>
      </c>
      <c r="M635" s="33">
        <v>6</v>
      </c>
    </row>
    <row r="636" spans="1:13" x14ac:dyDescent="0.25">
      <c r="A636" s="11" t="str">
        <f t="shared" si="43"/>
        <v>ITA_1979</v>
      </c>
      <c r="B636" t="s">
        <v>21</v>
      </c>
      <c r="C636" s="8" t="s">
        <v>53</v>
      </c>
      <c r="D636" s="4">
        <v>1979</v>
      </c>
      <c r="E636" s="30">
        <f t="shared" si="42"/>
        <v>6</v>
      </c>
      <c r="F636" s="31">
        <f t="shared" si="44"/>
        <v>6</v>
      </c>
      <c r="G636" s="32">
        <v>6</v>
      </c>
      <c r="H636" s="32">
        <v>6</v>
      </c>
      <c r="I636" s="30">
        <v>6</v>
      </c>
      <c r="J636" s="31">
        <f t="shared" si="45"/>
        <v>6</v>
      </c>
      <c r="K636" s="32">
        <v>6</v>
      </c>
      <c r="L636" s="32">
        <v>6</v>
      </c>
      <c r="M636" s="33">
        <v>6</v>
      </c>
    </row>
    <row r="637" spans="1:13" x14ac:dyDescent="0.25">
      <c r="A637" s="11" t="str">
        <f t="shared" si="43"/>
        <v>ITA_1980</v>
      </c>
      <c r="B637" t="s">
        <v>21</v>
      </c>
      <c r="C637" s="8" t="s">
        <v>53</v>
      </c>
      <c r="D637" s="4">
        <v>1980</v>
      </c>
      <c r="E637" s="30">
        <f t="shared" si="42"/>
        <v>6</v>
      </c>
      <c r="F637" s="31">
        <f t="shared" si="44"/>
        <v>6</v>
      </c>
      <c r="G637" s="32">
        <v>6</v>
      </c>
      <c r="H637" s="32">
        <v>6</v>
      </c>
      <c r="I637" s="30">
        <v>6</v>
      </c>
      <c r="J637" s="31">
        <f t="shared" si="45"/>
        <v>6</v>
      </c>
      <c r="K637" s="32">
        <v>6</v>
      </c>
      <c r="L637" s="32">
        <v>6</v>
      </c>
      <c r="M637" s="33">
        <v>6</v>
      </c>
    </row>
    <row r="638" spans="1:13" x14ac:dyDescent="0.25">
      <c r="A638" s="11" t="str">
        <f t="shared" si="43"/>
        <v>ITA_1981</v>
      </c>
      <c r="B638" t="s">
        <v>21</v>
      </c>
      <c r="C638" s="8" t="s">
        <v>53</v>
      </c>
      <c r="D638" s="4">
        <v>1981</v>
      </c>
      <c r="E638" s="30">
        <f t="shared" si="42"/>
        <v>6</v>
      </c>
      <c r="F638" s="31">
        <f t="shared" si="44"/>
        <v>6</v>
      </c>
      <c r="G638" s="32">
        <v>6</v>
      </c>
      <c r="H638" s="32">
        <v>6</v>
      </c>
      <c r="I638" s="30">
        <v>6</v>
      </c>
      <c r="J638" s="31">
        <f t="shared" si="45"/>
        <v>6</v>
      </c>
      <c r="K638" s="32">
        <v>6</v>
      </c>
      <c r="L638" s="32">
        <v>6</v>
      </c>
      <c r="M638" s="33">
        <v>6</v>
      </c>
    </row>
    <row r="639" spans="1:13" x14ac:dyDescent="0.25">
      <c r="A639" s="11" t="str">
        <f t="shared" si="43"/>
        <v>ITA_1982</v>
      </c>
      <c r="B639" t="s">
        <v>21</v>
      </c>
      <c r="C639" s="8" t="s">
        <v>53</v>
      </c>
      <c r="D639" s="4">
        <v>1982</v>
      </c>
      <c r="E639" s="30">
        <f t="shared" si="42"/>
        <v>6</v>
      </c>
      <c r="F639" s="31">
        <f t="shared" si="44"/>
        <v>6</v>
      </c>
      <c r="G639" s="32">
        <v>6</v>
      </c>
      <c r="H639" s="32">
        <v>6</v>
      </c>
      <c r="I639" s="30">
        <v>6</v>
      </c>
      <c r="J639" s="31">
        <f t="shared" si="45"/>
        <v>6</v>
      </c>
      <c r="K639" s="32">
        <v>6</v>
      </c>
      <c r="L639" s="32">
        <v>6</v>
      </c>
      <c r="M639" s="33">
        <v>6</v>
      </c>
    </row>
    <row r="640" spans="1:13" x14ac:dyDescent="0.25">
      <c r="A640" s="11" t="str">
        <f t="shared" si="43"/>
        <v>ITA_1983</v>
      </c>
      <c r="B640" t="s">
        <v>21</v>
      </c>
      <c r="C640" s="8" t="s">
        <v>53</v>
      </c>
      <c r="D640" s="4">
        <v>1983</v>
      </c>
      <c r="E640" s="30">
        <f t="shared" si="42"/>
        <v>6</v>
      </c>
      <c r="F640" s="31">
        <f t="shared" si="44"/>
        <v>6</v>
      </c>
      <c r="G640" s="32">
        <v>6</v>
      </c>
      <c r="H640" s="32">
        <v>6</v>
      </c>
      <c r="I640" s="30">
        <v>6</v>
      </c>
      <c r="J640" s="31">
        <f t="shared" si="45"/>
        <v>6</v>
      </c>
      <c r="K640" s="32">
        <v>6</v>
      </c>
      <c r="L640" s="32">
        <v>6</v>
      </c>
      <c r="M640" s="33">
        <v>6</v>
      </c>
    </row>
    <row r="641" spans="1:13" x14ac:dyDescent="0.25">
      <c r="A641" s="11" t="str">
        <f t="shared" si="43"/>
        <v>ITA_1984</v>
      </c>
      <c r="B641" t="s">
        <v>21</v>
      </c>
      <c r="C641" s="8" t="s">
        <v>53</v>
      </c>
      <c r="D641" s="4">
        <v>1984</v>
      </c>
      <c r="E641" s="30">
        <f t="shared" si="42"/>
        <v>6</v>
      </c>
      <c r="F641" s="31">
        <f t="shared" si="44"/>
        <v>6</v>
      </c>
      <c r="G641" s="32">
        <v>6</v>
      </c>
      <c r="H641" s="32">
        <v>6</v>
      </c>
      <c r="I641" s="30">
        <v>6</v>
      </c>
      <c r="J641" s="31">
        <f t="shared" si="45"/>
        <v>6</v>
      </c>
      <c r="K641" s="32">
        <v>6</v>
      </c>
      <c r="L641" s="32">
        <v>6</v>
      </c>
      <c r="M641" s="33">
        <v>6</v>
      </c>
    </row>
    <row r="642" spans="1:13" x14ac:dyDescent="0.25">
      <c r="A642" s="11" t="str">
        <f t="shared" si="43"/>
        <v>ITA_1985</v>
      </c>
      <c r="B642" t="s">
        <v>21</v>
      </c>
      <c r="C642" s="8" t="s">
        <v>53</v>
      </c>
      <c r="D642" s="4">
        <v>1985</v>
      </c>
      <c r="E642" s="30">
        <f t="shared" si="42"/>
        <v>5.9299999872843427</v>
      </c>
      <c r="F642" s="31">
        <f t="shared" si="44"/>
        <v>6</v>
      </c>
      <c r="G642" s="32">
        <v>6</v>
      </c>
      <c r="H642" s="32">
        <v>6</v>
      </c>
      <c r="I642" s="30">
        <v>6</v>
      </c>
      <c r="J642" s="31">
        <f t="shared" si="45"/>
        <v>5.8599999745686846</v>
      </c>
      <c r="K642" s="32">
        <v>6</v>
      </c>
      <c r="L642" s="32">
        <v>5.5799999237060547</v>
      </c>
      <c r="M642" s="33">
        <v>6</v>
      </c>
    </row>
    <row r="643" spans="1:13" x14ac:dyDescent="0.25">
      <c r="A643" s="11" t="str">
        <f t="shared" si="43"/>
        <v>ITA_1986</v>
      </c>
      <c r="B643" t="s">
        <v>21</v>
      </c>
      <c r="C643" s="8" t="s">
        <v>53</v>
      </c>
      <c r="D643" s="4">
        <v>1986</v>
      </c>
      <c r="E643" s="30">
        <f t="shared" si="42"/>
        <v>5.9299999872843427</v>
      </c>
      <c r="F643" s="31">
        <f t="shared" si="44"/>
        <v>6</v>
      </c>
      <c r="G643" s="32">
        <v>6</v>
      </c>
      <c r="H643" s="32">
        <v>6</v>
      </c>
      <c r="I643" s="30">
        <v>6</v>
      </c>
      <c r="J643" s="31">
        <f t="shared" si="45"/>
        <v>5.8599999745686846</v>
      </c>
      <c r="K643" s="32">
        <v>6</v>
      </c>
      <c r="L643" s="32">
        <v>5.5799999237060547</v>
      </c>
      <c r="M643" s="33">
        <v>6</v>
      </c>
    </row>
    <row r="644" spans="1:13" x14ac:dyDescent="0.25">
      <c r="A644" s="11" t="str">
        <f t="shared" si="43"/>
        <v>ITA_1987</v>
      </c>
      <c r="B644" t="s">
        <v>21</v>
      </c>
      <c r="C644" s="8" t="s">
        <v>53</v>
      </c>
      <c r="D644" s="4">
        <v>1987</v>
      </c>
      <c r="E644" s="30">
        <f t="shared" si="42"/>
        <v>5.9299999872843427</v>
      </c>
      <c r="F644" s="31">
        <f t="shared" si="44"/>
        <v>6</v>
      </c>
      <c r="G644" s="32">
        <v>6</v>
      </c>
      <c r="H644" s="32">
        <v>6</v>
      </c>
      <c r="I644" s="30">
        <v>6</v>
      </c>
      <c r="J644" s="31">
        <f t="shared" si="45"/>
        <v>5.8599999745686846</v>
      </c>
      <c r="K644" s="32">
        <v>6</v>
      </c>
      <c r="L644" s="32">
        <v>5.5799999237060547</v>
      </c>
      <c r="M644" s="33">
        <v>6</v>
      </c>
    </row>
    <row r="645" spans="1:13" x14ac:dyDescent="0.25">
      <c r="A645" s="11" t="str">
        <f t="shared" si="43"/>
        <v>ITA_1988</v>
      </c>
      <c r="B645" t="s">
        <v>21</v>
      </c>
      <c r="C645" s="8" t="s">
        <v>53</v>
      </c>
      <c r="D645" s="4">
        <v>1988</v>
      </c>
      <c r="E645" s="30">
        <f t="shared" si="42"/>
        <v>5.9299999872843427</v>
      </c>
      <c r="F645" s="31">
        <f t="shared" si="44"/>
        <v>6</v>
      </c>
      <c r="G645" s="32">
        <v>6</v>
      </c>
      <c r="H645" s="32">
        <v>6</v>
      </c>
      <c r="I645" s="30">
        <v>6</v>
      </c>
      <c r="J645" s="31">
        <f t="shared" si="45"/>
        <v>5.8599999745686846</v>
      </c>
      <c r="K645" s="32">
        <v>6</v>
      </c>
      <c r="L645" s="32">
        <v>5.5799999237060547</v>
      </c>
      <c r="M645" s="33">
        <v>6</v>
      </c>
    </row>
    <row r="646" spans="1:13" x14ac:dyDescent="0.25">
      <c r="A646" s="11" t="str">
        <f t="shared" si="43"/>
        <v>ITA_1989</v>
      </c>
      <c r="B646" t="s">
        <v>21</v>
      </c>
      <c r="C646" s="8" t="s">
        <v>53</v>
      </c>
      <c r="D646" s="4">
        <v>1989</v>
      </c>
      <c r="E646" s="30">
        <f t="shared" si="42"/>
        <v>5.9299999872843427</v>
      </c>
      <c r="F646" s="31">
        <f t="shared" si="44"/>
        <v>6</v>
      </c>
      <c r="G646" s="32">
        <v>6</v>
      </c>
      <c r="H646" s="32">
        <v>6</v>
      </c>
      <c r="I646" s="30">
        <v>6</v>
      </c>
      <c r="J646" s="31">
        <f t="shared" si="45"/>
        <v>5.8599999745686846</v>
      </c>
      <c r="K646" s="32">
        <v>6</v>
      </c>
      <c r="L646" s="32">
        <v>5.5799999237060547</v>
      </c>
      <c r="M646" s="33">
        <v>6</v>
      </c>
    </row>
    <row r="647" spans="1:13" x14ac:dyDescent="0.25">
      <c r="A647" s="11" t="str">
        <f t="shared" si="43"/>
        <v>ITA_1990</v>
      </c>
      <c r="B647" t="s">
        <v>21</v>
      </c>
      <c r="C647" s="8" t="s">
        <v>53</v>
      </c>
      <c r="D647" s="4">
        <v>1990</v>
      </c>
      <c r="E647" s="30">
        <f t="shared" si="42"/>
        <v>5.9299999872843427</v>
      </c>
      <c r="F647" s="31">
        <f t="shared" si="44"/>
        <v>6</v>
      </c>
      <c r="G647" s="32">
        <v>6</v>
      </c>
      <c r="H647" s="32">
        <v>6</v>
      </c>
      <c r="I647" s="30">
        <v>6</v>
      </c>
      <c r="J647" s="31">
        <f t="shared" si="45"/>
        <v>5.8599999745686846</v>
      </c>
      <c r="K647" s="32">
        <v>6</v>
      </c>
      <c r="L647" s="32">
        <v>5.5799999237060547</v>
      </c>
      <c r="M647" s="33">
        <v>6</v>
      </c>
    </row>
    <row r="648" spans="1:13" x14ac:dyDescent="0.25">
      <c r="A648" s="11" t="str">
        <f t="shared" si="43"/>
        <v>ITA_1991</v>
      </c>
      <c r="B648" t="s">
        <v>21</v>
      </c>
      <c r="C648" s="8" t="s">
        <v>53</v>
      </c>
      <c r="D648" s="4">
        <v>1991</v>
      </c>
      <c r="E648" s="30">
        <f t="shared" si="42"/>
        <v>5.9299999872843427</v>
      </c>
      <c r="F648" s="31">
        <f t="shared" si="44"/>
        <v>6</v>
      </c>
      <c r="G648" s="32">
        <v>6</v>
      </c>
      <c r="H648" s="32">
        <v>6</v>
      </c>
      <c r="I648" s="30">
        <v>6</v>
      </c>
      <c r="J648" s="31">
        <f t="shared" si="45"/>
        <v>5.8599999745686846</v>
      </c>
      <c r="K648" s="32">
        <v>6</v>
      </c>
      <c r="L648" s="32">
        <v>5.5799999237060547</v>
      </c>
      <c r="M648" s="33">
        <v>6</v>
      </c>
    </row>
    <row r="649" spans="1:13" x14ac:dyDescent="0.25">
      <c r="A649" s="11" t="str">
        <f t="shared" si="43"/>
        <v>ITA_1992</v>
      </c>
      <c r="B649" t="s">
        <v>21</v>
      </c>
      <c r="C649" s="8" t="s">
        <v>53</v>
      </c>
      <c r="D649" s="4">
        <v>1992</v>
      </c>
      <c r="E649" s="30">
        <f t="shared" ref="E649:E712" si="46">IF(AND(G649=".",H649=".",I649=".",K649=".",L649=".",M649="."),".",AVERAGE(G649,H649,I649,K649,L649,M649))</f>
        <v>5.7980000178019209</v>
      </c>
      <c r="F649" s="31">
        <f t="shared" si="44"/>
        <v>6</v>
      </c>
      <c r="G649" s="32">
        <v>6</v>
      </c>
      <c r="H649" s="32">
        <v>6</v>
      </c>
      <c r="I649" s="30">
        <v>5.2080001831054688</v>
      </c>
      <c r="J649" s="31">
        <f t="shared" si="45"/>
        <v>5.8599999745686846</v>
      </c>
      <c r="K649" s="32">
        <v>6</v>
      </c>
      <c r="L649" s="32">
        <v>5.5799999237060547</v>
      </c>
      <c r="M649" s="33">
        <v>6</v>
      </c>
    </row>
    <row r="650" spans="1:13" x14ac:dyDescent="0.25">
      <c r="A650" s="11" t="str">
        <f t="shared" si="43"/>
        <v>ITA_1993</v>
      </c>
      <c r="B650" t="s">
        <v>21</v>
      </c>
      <c r="C650" s="8" t="s">
        <v>53</v>
      </c>
      <c r="D650" s="4">
        <v>1993</v>
      </c>
      <c r="E650" s="30">
        <f t="shared" si="46"/>
        <v>5.2122222582499189</v>
      </c>
      <c r="F650" s="31">
        <f t="shared" si="44"/>
        <v>6</v>
      </c>
      <c r="G650" s="32">
        <v>6</v>
      </c>
      <c r="H650" s="32">
        <v>6</v>
      </c>
      <c r="I650" s="30">
        <v>4.693333625793457</v>
      </c>
      <c r="J650" s="31">
        <f t="shared" si="45"/>
        <v>4.8599999745686846</v>
      </c>
      <c r="K650" s="32">
        <v>6</v>
      </c>
      <c r="L650" s="32">
        <v>2.5799999237060547</v>
      </c>
      <c r="M650" s="33">
        <v>6</v>
      </c>
    </row>
    <row r="651" spans="1:13" x14ac:dyDescent="0.25">
      <c r="A651" s="11" t="str">
        <f t="shared" si="43"/>
        <v>ITA_1994</v>
      </c>
      <c r="B651" t="s">
        <v>21</v>
      </c>
      <c r="C651" s="8" t="s">
        <v>53</v>
      </c>
      <c r="D651" s="4">
        <v>1994</v>
      </c>
      <c r="E651" s="30">
        <f t="shared" si="46"/>
        <v>5.2097777525583906</v>
      </c>
      <c r="F651" s="31">
        <f t="shared" si="44"/>
        <v>6</v>
      </c>
      <c r="G651" s="32">
        <v>6</v>
      </c>
      <c r="H651" s="32">
        <v>6</v>
      </c>
      <c r="I651" s="30">
        <v>4.6786665916442871</v>
      </c>
      <c r="J651" s="31">
        <f t="shared" si="45"/>
        <v>4.8599999745686846</v>
      </c>
      <c r="K651" s="32">
        <v>6</v>
      </c>
      <c r="L651" s="32">
        <v>2.5799999237060547</v>
      </c>
      <c r="M651" s="33">
        <v>6</v>
      </c>
    </row>
    <row r="652" spans="1:13" x14ac:dyDescent="0.25">
      <c r="A652" s="11" t="str">
        <f t="shared" si="43"/>
        <v>ITA_1995</v>
      </c>
      <c r="B652" t="s">
        <v>21</v>
      </c>
      <c r="C652" s="8" t="s">
        <v>53</v>
      </c>
      <c r="D652" s="4">
        <v>1995</v>
      </c>
      <c r="E652" s="30">
        <f t="shared" si="46"/>
        <v>5.1698333422342939</v>
      </c>
      <c r="F652" s="31">
        <f t="shared" si="44"/>
        <v>5.8875000476837158</v>
      </c>
      <c r="G652" s="32">
        <v>6</v>
      </c>
      <c r="H652" s="32">
        <v>5.7750000953674316</v>
      </c>
      <c r="I652" s="30">
        <v>4.6640000343322754</v>
      </c>
      <c r="J652" s="31">
        <f t="shared" si="45"/>
        <v>4.8599999745686846</v>
      </c>
      <c r="K652" s="32">
        <v>6</v>
      </c>
      <c r="L652" s="32">
        <v>2.5799999237060547</v>
      </c>
      <c r="M652" s="33">
        <v>6</v>
      </c>
    </row>
    <row r="653" spans="1:13" x14ac:dyDescent="0.25">
      <c r="A653" s="11" t="str">
        <f t="shared" si="43"/>
        <v>ITA_1996</v>
      </c>
      <c r="B653" t="s">
        <v>21</v>
      </c>
      <c r="C653" s="8" t="s">
        <v>53</v>
      </c>
      <c r="D653" s="4">
        <v>1996</v>
      </c>
      <c r="E653" s="30">
        <f t="shared" si="46"/>
        <v>5.0588889122009277</v>
      </c>
      <c r="F653" s="31">
        <f t="shared" si="44"/>
        <v>5.7660000324249268</v>
      </c>
      <c r="G653" s="32">
        <v>6</v>
      </c>
      <c r="H653" s="32">
        <v>5.5320000648498535</v>
      </c>
      <c r="I653" s="30">
        <v>4.2413334846496582</v>
      </c>
      <c r="J653" s="31">
        <f t="shared" si="45"/>
        <v>4.8599999745686846</v>
      </c>
      <c r="K653" s="32">
        <v>6</v>
      </c>
      <c r="L653" s="32">
        <v>2.5799999237060547</v>
      </c>
      <c r="M653" s="33">
        <v>6</v>
      </c>
    </row>
    <row r="654" spans="1:13" x14ac:dyDescent="0.25">
      <c r="A654" s="11" t="str">
        <f t="shared" si="43"/>
        <v>ITA_1997</v>
      </c>
      <c r="B654" t="s">
        <v>21</v>
      </c>
      <c r="C654" s="8" t="s">
        <v>53</v>
      </c>
      <c r="D654" s="4">
        <v>1997</v>
      </c>
      <c r="E654" s="30">
        <f t="shared" si="46"/>
        <v>4.9692777395248413</v>
      </c>
      <c r="F654" s="31">
        <f t="shared" si="44"/>
        <v>5.6294999122619629</v>
      </c>
      <c r="G654" s="32">
        <v>6</v>
      </c>
      <c r="H654" s="32">
        <v>5.2589998245239258</v>
      </c>
      <c r="I654" s="30">
        <v>3.9766666889190674</v>
      </c>
      <c r="J654" s="31">
        <f t="shared" si="45"/>
        <v>4.8599999745686846</v>
      </c>
      <c r="K654" s="32">
        <v>6</v>
      </c>
      <c r="L654" s="32">
        <v>2.5799999237060547</v>
      </c>
      <c r="M654" s="33">
        <v>6</v>
      </c>
    </row>
    <row r="655" spans="1:13" x14ac:dyDescent="0.25">
      <c r="A655" s="11" t="str">
        <f t="shared" si="43"/>
        <v>ITA_1998</v>
      </c>
      <c r="B655" t="s">
        <v>21</v>
      </c>
      <c r="C655" s="8" t="s">
        <v>53</v>
      </c>
      <c r="D655" s="4">
        <v>1998</v>
      </c>
      <c r="E655" s="30">
        <f t="shared" si="46"/>
        <v>4.6844444274902344</v>
      </c>
      <c r="F655" s="31">
        <f t="shared" si="44"/>
        <v>5.3324999809265137</v>
      </c>
      <c r="G655" s="32">
        <v>6</v>
      </c>
      <c r="H655" s="32">
        <v>4.6649999618530273</v>
      </c>
      <c r="I655" s="30">
        <v>3.2366666793823242</v>
      </c>
      <c r="J655" s="31">
        <f t="shared" si="45"/>
        <v>4.7349999745686846</v>
      </c>
      <c r="K655" s="32">
        <v>5.625</v>
      </c>
      <c r="L655" s="32">
        <v>2.5799999237060547</v>
      </c>
      <c r="M655" s="33">
        <v>6</v>
      </c>
    </row>
    <row r="656" spans="1:13" x14ac:dyDescent="0.25">
      <c r="A656" s="11" t="str">
        <f t="shared" si="43"/>
        <v>ITA_1999</v>
      </c>
      <c r="B656" t="s">
        <v>21</v>
      </c>
      <c r="C656" s="8" t="s">
        <v>53</v>
      </c>
      <c r="D656" s="4">
        <v>1999</v>
      </c>
      <c r="E656" s="30">
        <f t="shared" si="46"/>
        <v>4.0927389065424604</v>
      </c>
      <c r="F656" s="31">
        <f t="shared" si="44"/>
        <v>4.74916672706604</v>
      </c>
      <c r="G656" s="32">
        <v>4.8333334922790527</v>
      </c>
      <c r="H656" s="32">
        <v>4.6649999618530273</v>
      </c>
      <c r="I656" s="30">
        <v>1.5613999366760254</v>
      </c>
      <c r="J656" s="31">
        <f t="shared" si="45"/>
        <v>4.4989000161488848</v>
      </c>
      <c r="K656" s="32">
        <v>5.625</v>
      </c>
      <c r="L656" s="32">
        <v>1.8717000484466553</v>
      </c>
      <c r="M656" s="33">
        <v>6</v>
      </c>
    </row>
    <row r="657" spans="1:13" x14ac:dyDescent="0.25">
      <c r="A657" s="11" t="str">
        <f t="shared" si="43"/>
        <v>ITA_2000</v>
      </c>
      <c r="B657" t="s">
        <v>21</v>
      </c>
      <c r="C657" s="8" t="s">
        <v>53</v>
      </c>
      <c r="D657" s="4">
        <v>2000</v>
      </c>
      <c r="E657" s="30">
        <f t="shared" si="46"/>
        <v>3.7548796435197196</v>
      </c>
      <c r="F657" s="31">
        <f t="shared" si="44"/>
        <v>4.1313889026641846</v>
      </c>
      <c r="G657" s="32">
        <v>3.5977778434753418</v>
      </c>
      <c r="H657" s="32">
        <v>4.6649999618530273</v>
      </c>
      <c r="I657" s="30">
        <v>0.76980000734329224</v>
      </c>
      <c r="J657" s="31">
        <f t="shared" si="45"/>
        <v>4.4989000161488848</v>
      </c>
      <c r="K657" s="32">
        <v>5.625</v>
      </c>
      <c r="L657" s="32">
        <v>1.8717000484466553</v>
      </c>
      <c r="M657" s="33">
        <v>6</v>
      </c>
    </row>
    <row r="658" spans="1:13" x14ac:dyDescent="0.25">
      <c r="A658" s="11" t="str">
        <f t="shared" si="43"/>
        <v>ITA_2001</v>
      </c>
      <c r="B658" t="s">
        <v>21</v>
      </c>
      <c r="C658" s="8" t="s">
        <v>53</v>
      </c>
      <c r="D658" s="4">
        <v>2001</v>
      </c>
      <c r="E658" s="30">
        <f t="shared" si="46"/>
        <v>3.0775949358940125</v>
      </c>
      <c r="F658" s="31">
        <f t="shared" si="44"/>
        <v>3.598501443862915</v>
      </c>
      <c r="G658" s="32">
        <v>3.5977778434753418</v>
      </c>
      <c r="H658" s="32">
        <v>3.5992250442504883</v>
      </c>
      <c r="I658" s="30">
        <v>0.64686667919158936</v>
      </c>
      <c r="J658" s="31">
        <f t="shared" si="45"/>
        <v>3.5405666828155518</v>
      </c>
      <c r="K658" s="32">
        <v>3.5</v>
      </c>
      <c r="L658" s="32">
        <v>1.8717000484466553</v>
      </c>
      <c r="M658" s="33">
        <v>5.25</v>
      </c>
    </row>
    <row r="659" spans="1:13" x14ac:dyDescent="0.25">
      <c r="A659" s="11" t="str">
        <f t="shared" si="43"/>
        <v>ITA_2002</v>
      </c>
      <c r="B659" t="s">
        <v>21</v>
      </c>
      <c r="C659" s="8" t="s">
        <v>53</v>
      </c>
      <c r="D659" s="4">
        <v>2002</v>
      </c>
      <c r="E659" s="30">
        <f t="shared" si="46"/>
        <v>2.8895671566327414</v>
      </c>
      <c r="F659" s="31">
        <f t="shared" si="44"/>
        <v>3.036001443862915</v>
      </c>
      <c r="G659" s="32">
        <v>3.5977778434753418</v>
      </c>
      <c r="H659" s="32">
        <v>2.4742250442504883</v>
      </c>
      <c r="I659" s="30">
        <v>0.6437000036239624</v>
      </c>
      <c r="J659" s="31">
        <f t="shared" si="45"/>
        <v>3.5405666828155518</v>
      </c>
      <c r="K659" s="32">
        <v>3.5</v>
      </c>
      <c r="L659" s="32">
        <v>1.8717000484466553</v>
      </c>
      <c r="M659" s="33">
        <v>5.25</v>
      </c>
    </row>
    <row r="660" spans="1:13" x14ac:dyDescent="0.25">
      <c r="A660" s="11" t="str">
        <f t="shared" si="43"/>
        <v>ITA_2003</v>
      </c>
      <c r="B660" t="s">
        <v>21</v>
      </c>
      <c r="C660" s="8" t="s">
        <v>53</v>
      </c>
      <c r="D660" s="4">
        <v>2003</v>
      </c>
      <c r="E660" s="30">
        <f t="shared" si="46"/>
        <v>2.7483278016249337</v>
      </c>
      <c r="F660" s="31">
        <f t="shared" si="44"/>
        <v>2.8359667062759399</v>
      </c>
      <c r="G660" s="32">
        <v>3.3583333492279053</v>
      </c>
      <c r="H660" s="32">
        <v>2.3136000633239746</v>
      </c>
      <c r="I660" s="30">
        <v>0.57133334875106812</v>
      </c>
      <c r="J660" s="31">
        <f t="shared" si="45"/>
        <v>3.4155666828155518</v>
      </c>
      <c r="K660" s="32">
        <v>3.125</v>
      </c>
      <c r="L660" s="32">
        <v>1.8717000484466553</v>
      </c>
      <c r="M660" s="33">
        <v>5.25</v>
      </c>
    </row>
    <row r="661" spans="1:13" x14ac:dyDescent="0.25">
      <c r="A661" s="11" t="str">
        <f t="shared" si="43"/>
        <v>ITA_2004</v>
      </c>
      <c r="B661" t="s">
        <v>21</v>
      </c>
      <c r="C661" s="8" t="s">
        <v>53</v>
      </c>
      <c r="D661" s="4">
        <v>2004</v>
      </c>
      <c r="E661" s="30">
        <f t="shared" si="46"/>
        <v>2.5851361155509949</v>
      </c>
      <c r="F661" s="31">
        <f t="shared" si="44"/>
        <v>2.3410166501998901</v>
      </c>
      <c r="G661" s="32">
        <v>2.4477083683013916</v>
      </c>
      <c r="H661" s="32">
        <v>2.2343249320983887</v>
      </c>
      <c r="I661" s="30">
        <v>0.58208334445953369</v>
      </c>
      <c r="J661" s="31">
        <f t="shared" si="45"/>
        <v>3.4155666828155518</v>
      </c>
      <c r="K661" s="32">
        <v>3.125</v>
      </c>
      <c r="L661" s="32">
        <v>1.8717000484466553</v>
      </c>
      <c r="M661" s="33">
        <v>5.25</v>
      </c>
    </row>
    <row r="662" spans="1:13" x14ac:dyDescent="0.25">
      <c r="A662" s="11" t="str">
        <f t="shared" si="43"/>
        <v>ITA_2005</v>
      </c>
      <c r="B662" t="s">
        <v>21</v>
      </c>
      <c r="C662" s="8" t="s">
        <v>53</v>
      </c>
      <c r="D662" s="4">
        <v>2005</v>
      </c>
      <c r="E662" s="30">
        <f t="shared" si="46"/>
        <v>2.2708610792954764</v>
      </c>
      <c r="F662" s="31">
        <f t="shared" si="44"/>
        <v>2.0801665782928467</v>
      </c>
      <c r="G662" s="32">
        <v>2.3010082244873047</v>
      </c>
      <c r="H662" s="32">
        <v>1.8593249320983887</v>
      </c>
      <c r="I662" s="30">
        <v>0.59283334016799927</v>
      </c>
      <c r="J662" s="31">
        <f t="shared" si="45"/>
        <v>2.9573333263397217</v>
      </c>
      <c r="K662" s="32">
        <v>3.125</v>
      </c>
      <c r="L662" s="32">
        <v>1.496999979019165</v>
      </c>
      <c r="M662" s="33">
        <v>4.25</v>
      </c>
    </row>
    <row r="663" spans="1:13" x14ac:dyDescent="0.25">
      <c r="A663" s="11" t="str">
        <f t="shared" si="43"/>
        <v>ITA_2006</v>
      </c>
      <c r="B663" t="s">
        <v>21</v>
      </c>
      <c r="C663" s="8" t="s">
        <v>53</v>
      </c>
      <c r="D663" s="4">
        <v>2006</v>
      </c>
      <c r="E663" s="30">
        <f t="shared" si="46"/>
        <v>2.1385416587193808</v>
      </c>
      <c r="F663" s="31">
        <f t="shared" si="44"/>
        <v>1.8926666378974915</v>
      </c>
      <c r="G663" s="32">
        <v>1.9260083436965942</v>
      </c>
      <c r="H663" s="32">
        <v>1.8593249320983887</v>
      </c>
      <c r="I663" s="30">
        <v>0.54891669750213623</v>
      </c>
      <c r="J663" s="31">
        <f t="shared" si="45"/>
        <v>2.8323333263397217</v>
      </c>
      <c r="K663" s="32">
        <v>2.75</v>
      </c>
      <c r="L663" s="32">
        <v>1.496999979019165</v>
      </c>
      <c r="M663" s="33">
        <v>4.25</v>
      </c>
    </row>
    <row r="664" spans="1:13" x14ac:dyDescent="0.25">
      <c r="A664" s="11" t="str">
        <f t="shared" si="43"/>
        <v>ITA_2007</v>
      </c>
      <c r="B664" t="s">
        <v>21</v>
      </c>
      <c r="C664" s="8" t="s">
        <v>53</v>
      </c>
      <c r="D664" s="4">
        <v>2007</v>
      </c>
      <c r="E664" s="30">
        <f t="shared" si="46"/>
        <v>2.1305458347002664</v>
      </c>
      <c r="F664" s="31">
        <f t="shared" si="44"/>
        <v>1.8906375169754028</v>
      </c>
      <c r="G664" s="32">
        <v>1.8426749706268311</v>
      </c>
      <c r="H664" s="32">
        <v>1.9386000633239746</v>
      </c>
      <c r="I664" s="30">
        <v>0.50499999523162842</v>
      </c>
      <c r="J664" s="31">
        <f t="shared" si="45"/>
        <v>2.8323333263397217</v>
      </c>
      <c r="K664" s="32">
        <v>2.75</v>
      </c>
      <c r="L664" s="32">
        <v>1.496999979019165</v>
      </c>
      <c r="M664" s="33">
        <v>4.25</v>
      </c>
    </row>
    <row r="665" spans="1:13" x14ac:dyDescent="0.25">
      <c r="A665" s="11" t="str">
        <f t="shared" si="43"/>
        <v>ITA_2008</v>
      </c>
      <c r="B665" t="s">
        <v>21</v>
      </c>
      <c r="C665" s="8" t="s">
        <v>53</v>
      </c>
      <c r="D665" s="4">
        <v>2008</v>
      </c>
      <c r="E665" s="30">
        <f t="shared" si="46"/>
        <v>2.1363097230593362</v>
      </c>
      <c r="F665" s="31">
        <f t="shared" si="44"/>
        <v>1.9180124998092651</v>
      </c>
      <c r="G665" s="32">
        <v>1.8407624959945679</v>
      </c>
      <c r="H665" s="32">
        <v>1.9952625036239624</v>
      </c>
      <c r="I665" s="30">
        <v>0.48483335971832275</v>
      </c>
      <c r="J665" s="31">
        <f t="shared" si="45"/>
        <v>2.8323333263397217</v>
      </c>
      <c r="K665" s="32">
        <v>2.75</v>
      </c>
      <c r="L665" s="32">
        <v>1.496999979019165</v>
      </c>
      <c r="M665" s="33">
        <v>4.25</v>
      </c>
    </row>
    <row r="666" spans="1:13" x14ac:dyDescent="0.25">
      <c r="A666" s="11" t="str">
        <f t="shared" si="43"/>
        <v>ITA_2009</v>
      </c>
      <c r="B666" t="s">
        <v>21</v>
      </c>
      <c r="C666" s="8" t="s">
        <v>53</v>
      </c>
      <c r="D666" s="4">
        <v>2009</v>
      </c>
      <c r="E666" s="30">
        <f t="shared" si="46"/>
        <v>1.8847611000140507</v>
      </c>
      <c r="F666" s="31">
        <f t="shared" si="44"/>
        <v>1.9219499826431274</v>
      </c>
      <c r="G666" s="32">
        <v>1.8388500213623047</v>
      </c>
      <c r="H666" s="32">
        <v>2.0050499439239502</v>
      </c>
      <c r="I666" s="30">
        <v>0.46466663479804993</v>
      </c>
      <c r="J666" s="31">
        <f t="shared" si="45"/>
        <v>2.3333333333333335</v>
      </c>
      <c r="K666" s="32">
        <v>2.75</v>
      </c>
      <c r="L666" s="32">
        <v>0</v>
      </c>
      <c r="M666" s="33">
        <v>4.25</v>
      </c>
    </row>
    <row r="667" spans="1:13" x14ac:dyDescent="0.25">
      <c r="A667" s="11" t="str">
        <f t="shared" si="43"/>
        <v>ITA_2010</v>
      </c>
      <c r="B667" t="s">
        <v>21</v>
      </c>
      <c r="C667" s="8" t="s">
        <v>53</v>
      </c>
      <c r="D667" s="4">
        <v>2010</v>
      </c>
      <c r="E667" s="30">
        <f t="shared" si="46"/>
        <v>1.7903652936220169</v>
      </c>
      <c r="F667" s="31">
        <f t="shared" si="44"/>
        <v>1.6446375250816345</v>
      </c>
      <c r="G667" s="32">
        <v>1.4619375467300415</v>
      </c>
      <c r="H667" s="32">
        <v>1.8273375034332275</v>
      </c>
      <c r="I667" s="30">
        <v>0.4529167115688324</v>
      </c>
      <c r="J667" s="31">
        <f t="shared" si="45"/>
        <v>2.3333333333333335</v>
      </c>
      <c r="K667" s="32">
        <v>2.75</v>
      </c>
      <c r="L667" s="32">
        <v>0</v>
      </c>
      <c r="M667" s="33">
        <v>4.25</v>
      </c>
    </row>
    <row r="668" spans="1:13" x14ac:dyDescent="0.25">
      <c r="A668" s="11" t="str">
        <f t="shared" si="43"/>
        <v>ITA_2011</v>
      </c>
      <c r="B668" t="s">
        <v>21</v>
      </c>
      <c r="C668" s="8" t="s">
        <v>53</v>
      </c>
      <c r="D668" s="4">
        <v>2011</v>
      </c>
      <c r="E668" s="30">
        <f t="shared" si="46"/>
        <v>1.789719467361768</v>
      </c>
      <c r="F668" s="31">
        <f t="shared" si="44"/>
        <v>1.6485750675201416</v>
      </c>
      <c r="G668" s="32">
        <v>1.4600250720977783</v>
      </c>
      <c r="H668" s="32">
        <v>1.8371250629425049</v>
      </c>
      <c r="I668" s="30">
        <v>0.44116666913032532</v>
      </c>
      <c r="J668" s="31">
        <f t="shared" si="45"/>
        <v>2.3333333333333335</v>
      </c>
      <c r="K668" s="32">
        <v>2.75</v>
      </c>
      <c r="L668" s="32">
        <v>0</v>
      </c>
      <c r="M668" s="33">
        <v>4.25</v>
      </c>
    </row>
    <row r="669" spans="1:13" x14ac:dyDescent="0.25">
      <c r="A669" s="11" t="str">
        <f t="shared" si="43"/>
        <v>ITA_2012</v>
      </c>
      <c r="B669" t="s">
        <v>21</v>
      </c>
      <c r="C669" s="8" t="s">
        <v>53</v>
      </c>
      <c r="D669" s="4">
        <v>2012</v>
      </c>
      <c r="E669" s="30">
        <f t="shared" si="46"/>
        <v>1.7890736063321431</v>
      </c>
      <c r="F669" s="31">
        <f t="shared" si="44"/>
        <v>1.6525124907493591</v>
      </c>
      <c r="G669" s="32">
        <v>1.4581124782562256</v>
      </c>
      <c r="H669" s="32">
        <v>1.8469125032424927</v>
      </c>
      <c r="I669" s="30">
        <v>0.42941665649414063</v>
      </c>
      <c r="J669" s="31">
        <f t="shared" si="45"/>
        <v>2.3333333333333335</v>
      </c>
      <c r="K669" s="32">
        <v>2.75</v>
      </c>
      <c r="L669" s="32">
        <v>0</v>
      </c>
      <c r="M669" s="33">
        <v>4.25</v>
      </c>
    </row>
    <row r="670" spans="1:13" x14ac:dyDescent="0.25">
      <c r="A670" s="11" t="str">
        <f t="shared" si="43"/>
        <v>ITA_2013</v>
      </c>
      <c r="B670" t="s">
        <v>21</v>
      </c>
      <c r="C670" s="8" t="s">
        <v>53</v>
      </c>
      <c r="D670" s="4">
        <v>2013</v>
      </c>
      <c r="E670" s="30">
        <f t="shared" si="46"/>
        <v>1.7869402766227722</v>
      </c>
      <c r="F670" s="31">
        <f t="shared" si="44"/>
        <v>1.6519874930381775</v>
      </c>
      <c r="G670" s="32">
        <v>1.4474999904632568</v>
      </c>
      <c r="H670" s="32">
        <v>1.8564749956130981</v>
      </c>
      <c r="I670" s="30">
        <v>0.41766667366027832</v>
      </c>
      <c r="J670" s="31">
        <f t="shared" si="45"/>
        <v>2.3333333333333335</v>
      </c>
      <c r="K670" s="32">
        <v>2.75</v>
      </c>
      <c r="L670" s="32">
        <v>0</v>
      </c>
      <c r="M670" s="33">
        <v>4.25</v>
      </c>
    </row>
    <row r="671" spans="1:13" x14ac:dyDescent="0.25">
      <c r="A671" s="11" t="str">
        <f t="shared" si="43"/>
        <v>JPN_1975</v>
      </c>
      <c r="B671" t="s">
        <v>22</v>
      </c>
      <c r="C671" s="7" t="s">
        <v>54</v>
      </c>
      <c r="D671" s="6">
        <v>1975</v>
      </c>
      <c r="E671" s="34">
        <f t="shared" si="46"/>
        <v>5.125</v>
      </c>
      <c r="F671" s="35">
        <f t="shared" si="44"/>
        <v>3.375</v>
      </c>
      <c r="G671" s="36">
        <v>3</v>
      </c>
      <c r="H671" s="36">
        <v>3.75</v>
      </c>
      <c r="I671" s="34">
        <v>6</v>
      </c>
      <c r="J671" s="35">
        <f t="shared" si="45"/>
        <v>6</v>
      </c>
      <c r="K671" s="36">
        <v>6</v>
      </c>
      <c r="L671" s="36">
        <v>6</v>
      </c>
      <c r="M671" s="37">
        <v>6</v>
      </c>
    </row>
    <row r="672" spans="1:13" x14ac:dyDescent="0.25">
      <c r="A672" s="11" t="str">
        <f t="shared" si="43"/>
        <v>JPN_1976</v>
      </c>
      <c r="B672" t="s">
        <v>22</v>
      </c>
      <c r="C672" s="7" t="s">
        <v>54</v>
      </c>
      <c r="D672" s="6">
        <v>1976</v>
      </c>
      <c r="E672" s="34">
        <f t="shared" si="46"/>
        <v>5.125</v>
      </c>
      <c r="F672" s="35">
        <f t="shared" si="44"/>
        <v>3.375</v>
      </c>
      <c r="G672" s="36">
        <v>3</v>
      </c>
      <c r="H672" s="36">
        <v>3.75</v>
      </c>
      <c r="I672" s="34">
        <v>6</v>
      </c>
      <c r="J672" s="35">
        <f t="shared" si="45"/>
        <v>6</v>
      </c>
      <c r="K672" s="36">
        <v>6</v>
      </c>
      <c r="L672" s="36">
        <v>6</v>
      </c>
      <c r="M672" s="37">
        <v>6</v>
      </c>
    </row>
    <row r="673" spans="1:13" x14ac:dyDescent="0.25">
      <c r="A673" s="11" t="str">
        <f t="shared" si="43"/>
        <v>JPN_1977</v>
      </c>
      <c r="B673" t="s">
        <v>22</v>
      </c>
      <c r="C673" s="7" t="s">
        <v>54</v>
      </c>
      <c r="D673" s="6">
        <v>1977</v>
      </c>
      <c r="E673" s="34">
        <f t="shared" si="46"/>
        <v>5.125</v>
      </c>
      <c r="F673" s="35">
        <f t="shared" si="44"/>
        <v>3.375</v>
      </c>
      <c r="G673" s="36">
        <v>3</v>
      </c>
      <c r="H673" s="36">
        <v>3.75</v>
      </c>
      <c r="I673" s="34">
        <v>6</v>
      </c>
      <c r="J673" s="35">
        <f t="shared" si="45"/>
        <v>6</v>
      </c>
      <c r="K673" s="36">
        <v>6</v>
      </c>
      <c r="L673" s="36">
        <v>6</v>
      </c>
      <c r="M673" s="37">
        <v>6</v>
      </c>
    </row>
    <row r="674" spans="1:13" x14ac:dyDescent="0.25">
      <c r="A674" s="11" t="str">
        <f t="shared" si="43"/>
        <v>JPN_1978</v>
      </c>
      <c r="B674" t="s">
        <v>22</v>
      </c>
      <c r="C674" s="7" t="s">
        <v>54</v>
      </c>
      <c r="D674" s="6">
        <v>1978</v>
      </c>
      <c r="E674" s="34">
        <f t="shared" si="46"/>
        <v>5.125</v>
      </c>
      <c r="F674" s="35">
        <f t="shared" si="44"/>
        <v>3.375</v>
      </c>
      <c r="G674" s="36">
        <v>3</v>
      </c>
      <c r="H674" s="36">
        <v>3.75</v>
      </c>
      <c r="I674" s="34">
        <v>6</v>
      </c>
      <c r="J674" s="35">
        <f t="shared" si="45"/>
        <v>6</v>
      </c>
      <c r="K674" s="36">
        <v>6</v>
      </c>
      <c r="L674" s="36">
        <v>6</v>
      </c>
      <c r="M674" s="37">
        <v>6</v>
      </c>
    </row>
    <row r="675" spans="1:13" x14ac:dyDescent="0.25">
      <c r="A675" s="11" t="str">
        <f t="shared" si="43"/>
        <v>JPN_1979</v>
      </c>
      <c r="B675" t="s">
        <v>22</v>
      </c>
      <c r="C675" s="7" t="s">
        <v>54</v>
      </c>
      <c r="D675" s="6">
        <v>1979</v>
      </c>
      <c r="E675" s="34">
        <f t="shared" si="46"/>
        <v>5.125</v>
      </c>
      <c r="F675" s="35">
        <f t="shared" si="44"/>
        <v>3.375</v>
      </c>
      <c r="G675" s="36">
        <v>3</v>
      </c>
      <c r="H675" s="36">
        <v>3.75</v>
      </c>
      <c r="I675" s="34">
        <v>6</v>
      </c>
      <c r="J675" s="35">
        <f t="shared" si="45"/>
        <v>6</v>
      </c>
      <c r="K675" s="36">
        <v>6</v>
      </c>
      <c r="L675" s="36">
        <v>6</v>
      </c>
      <c r="M675" s="37">
        <v>6</v>
      </c>
    </row>
    <row r="676" spans="1:13" x14ac:dyDescent="0.25">
      <c r="A676" s="11" t="str">
        <f t="shared" si="43"/>
        <v>JPN_1980</v>
      </c>
      <c r="B676" t="s">
        <v>22</v>
      </c>
      <c r="C676" s="7" t="s">
        <v>54</v>
      </c>
      <c r="D676" s="6">
        <v>1980</v>
      </c>
      <c r="E676" s="34">
        <f t="shared" si="46"/>
        <v>5.125</v>
      </c>
      <c r="F676" s="35">
        <f t="shared" si="44"/>
        <v>3.375</v>
      </c>
      <c r="G676" s="36">
        <v>3</v>
      </c>
      <c r="H676" s="36">
        <v>3.75</v>
      </c>
      <c r="I676" s="34">
        <v>6</v>
      </c>
      <c r="J676" s="35">
        <f t="shared" si="45"/>
        <v>6</v>
      </c>
      <c r="K676" s="36">
        <v>6</v>
      </c>
      <c r="L676" s="36">
        <v>6</v>
      </c>
      <c r="M676" s="37">
        <v>6</v>
      </c>
    </row>
    <row r="677" spans="1:13" x14ac:dyDescent="0.25">
      <c r="A677" s="11" t="str">
        <f t="shared" si="43"/>
        <v>JPN_1981</v>
      </c>
      <c r="B677" t="s">
        <v>22</v>
      </c>
      <c r="C677" s="7" t="s">
        <v>54</v>
      </c>
      <c r="D677" s="6">
        <v>1981</v>
      </c>
      <c r="E677" s="34">
        <f t="shared" si="46"/>
        <v>5.125</v>
      </c>
      <c r="F677" s="35">
        <f t="shared" si="44"/>
        <v>3.375</v>
      </c>
      <c r="G677" s="36">
        <v>3</v>
      </c>
      <c r="H677" s="36">
        <v>3.75</v>
      </c>
      <c r="I677" s="34">
        <v>6</v>
      </c>
      <c r="J677" s="35">
        <f t="shared" si="45"/>
        <v>6</v>
      </c>
      <c r="K677" s="36">
        <v>6</v>
      </c>
      <c r="L677" s="36">
        <v>6</v>
      </c>
      <c r="M677" s="37">
        <v>6</v>
      </c>
    </row>
    <row r="678" spans="1:13" x14ac:dyDescent="0.25">
      <c r="A678" s="11" t="str">
        <f t="shared" si="43"/>
        <v>JPN_1982</v>
      </c>
      <c r="B678" t="s">
        <v>22</v>
      </c>
      <c r="C678" s="7" t="s">
        <v>54</v>
      </c>
      <c r="D678" s="6">
        <v>1982</v>
      </c>
      <c r="E678" s="34">
        <f t="shared" si="46"/>
        <v>5.125</v>
      </c>
      <c r="F678" s="35">
        <f t="shared" si="44"/>
        <v>3.375</v>
      </c>
      <c r="G678" s="36">
        <v>3</v>
      </c>
      <c r="H678" s="36">
        <v>3.75</v>
      </c>
      <c r="I678" s="34">
        <v>6</v>
      </c>
      <c r="J678" s="35">
        <f t="shared" si="45"/>
        <v>6</v>
      </c>
      <c r="K678" s="36">
        <v>6</v>
      </c>
      <c r="L678" s="36">
        <v>6</v>
      </c>
      <c r="M678" s="37">
        <v>6</v>
      </c>
    </row>
    <row r="679" spans="1:13" x14ac:dyDescent="0.25">
      <c r="A679" s="11" t="str">
        <f t="shared" si="43"/>
        <v>JPN_1983</v>
      </c>
      <c r="B679" t="s">
        <v>22</v>
      </c>
      <c r="C679" s="7" t="s">
        <v>54</v>
      </c>
      <c r="D679" s="6">
        <v>1983</v>
      </c>
      <c r="E679" s="34">
        <f t="shared" si="46"/>
        <v>5.125</v>
      </c>
      <c r="F679" s="35">
        <f t="shared" si="44"/>
        <v>3.375</v>
      </c>
      <c r="G679" s="36">
        <v>3</v>
      </c>
      <c r="H679" s="36">
        <v>3.75</v>
      </c>
      <c r="I679" s="34">
        <v>6</v>
      </c>
      <c r="J679" s="35">
        <f t="shared" si="45"/>
        <v>6</v>
      </c>
      <c r="K679" s="36">
        <v>6</v>
      </c>
      <c r="L679" s="36">
        <v>6</v>
      </c>
      <c r="M679" s="37">
        <v>6</v>
      </c>
    </row>
    <row r="680" spans="1:13" x14ac:dyDescent="0.25">
      <c r="A680" s="11" t="str">
        <f t="shared" si="43"/>
        <v>JPN_1984</v>
      </c>
      <c r="B680" t="s">
        <v>22</v>
      </c>
      <c r="C680" s="7" t="s">
        <v>54</v>
      </c>
      <c r="D680" s="6">
        <v>1984</v>
      </c>
      <c r="E680" s="34">
        <f t="shared" si="46"/>
        <v>5.125</v>
      </c>
      <c r="F680" s="35">
        <f t="shared" si="44"/>
        <v>3.375</v>
      </c>
      <c r="G680" s="36">
        <v>3</v>
      </c>
      <c r="H680" s="36">
        <v>3.75</v>
      </c>
      <c r="I680" s="34">
        <v>6</v>
      </c>
      <c r="J680" s="35">
        <f t="shared" si="45"/>
        <v>6</v>
      </c>
      <c r="K680" s="36">
        <v>6</v>
      </c>
      <c r="L680" s="36">
        <v>6</v>
      </c>
      <c r="M680" s="37">
        <v>6</v>
      </c>
    </row>
    <row r="681" spans="1:13" x14ac:dyDescent="0.25">
      <c r="A681" s="11" t="str">
        <f t="shared" si="43"/>
        <v>JPN_1985</v>
      </c>
      <c r="B681" t="s">
        <v>22</v>
      </c>
      <c r="C681" s="7" t="s">
        <v>54</v>
      </c>
      <c r="D681" s="6">
        <v>1985</v>
      </c>
      <c r="E681" s="34">
        <f t="shared" si="46"/>
        <v>4.8020952542622881</v>
      </c>
      <c r="F681" s="35">
        <f t="shared" si="44"/>
        <v>3.375</v>
      </c>
      <c r="G681" s="36">
        <v>3</v>
      </c>
      <c r="H681" s="36">
        <v>3.75</v>
      </c>
      <c r="I681" s="34">
        <v>4.0625715255737305</v>
      </c>
      <c r="J681" s="35">
        <f t="shared" si="45"/>
        <v>6</v>
      </c>
      <c r="K681" s="36">
        <v>6</v>
      </c>
      <c r="L681" s="36">
        <v>6</v>
      </c>
      <c r="M681" s="37">
        <v>6</v>
      </c>
    </row>
    <row r="682" spans="1:13" x14ac:dyDescent="0.25">
      <c r="A682" s="11" t="str">
        <f t="shared" si="43"/>
        <v>JPN_1986</v>
      </c>
      <c r="B682" t="s">
        <v>22</v>
      </c>
      <c r="C682" s="7" t="s">
        <v>54</v>
      </c>
      <c r="D682" s="6">
        <v>1986</v>
      </c>
      <c r="E682" s="34">
        <f t="shared" si="46"/>
        <v>4.5501904884974165</v>
      </c>
      <c r="F682" s="35">
        <f t="shared" si="44"/>
        <v>3.375</v>
      </c>
      <c r="G682" s="36">
        <v>3</v>
      </c>
      <c r="H682" s="36">
        <v>3.75</v>
      </c>
      <c r="I682" s="34">
        <v>3.5511429309844971</v>
      </c>
      <c r="J682" s="35">
        <f t="shared" si="45"/>
        <v>5.666666666666667</v>
      </c>
      <c r="K682" s="36">
        <v>6</v>
      </c>
      <c r="L682" s="36">
        <v>5</v>
      </c>
      <c r="M682" s="37">
        <v>6</v>
      </c>
    </row>
    <row r="683" spans="1:13" x14ac:dyDescent="0.25">
      <c r="A683" s="11" t="str">
        <f t="shared" si="43"/>
        <v>JPN_1987</v>
      </c>
      <c r="B683" t="s">
        <v>22</v>
      </c>
      <c r="C683" s="7" t="s">
        <v>54</v>
      </c>
      <c r="D683" s="6">
        <v>1987</v>
      </c>
      <c r="E683" s="34">
        <f t="shared" si="46"/>
        <v>3.879952390988668</v>
      </c>
      <c r="F683" s="35">
        <f t="shared" si="44"/>
        <v>3.375</v>
      </c>
      <c r="G683" s="36">
        <v>3</v>
      </c>
      <c r="H683" s="36">
        <v>3.75</v>
      </c>
      <c r="I683" s="34">
        <v>3.0297143459320068</v>
      </c>
      <c r="J683" s="35">
        <f t="shared" si="45"/>
        <v>4.5</v>
      </c>
      <c r="K683" s="36">
        <v>5.5</v>
      </c>
      <c r="L683" s="36">
        <v>2</v>
      </c>
      <c r="M683" s="37">
        <v>6</v>
      </c>
    </row>
    <row r="684" spans="1:13" x14ac:dyDescent="0.25">
      <c r="A684" s="11" t="str">
        <f t="shared" si="43"/>
        <v>JPN_1988</v>
      </c>
      <c r="B684" t="s">
        <v>22</v>
      </c>
      <c r="C684" s="7" t="s">
        <v>54</v>
      </c>
      <c r="D684" s="6">
        <v>1988</v>
      </c>
      <c r="E684" s="34">
        <f t="shared" si="46"/>
        <v>3.8747142950693765</v>
      </c>
      <c r="F684" s="35">
        <f t="shared" si="44"/>
        <v>3.375</v>
      </c>
      <c r="G684" s="36">
        <v>3</v>
      </c>
      <c r="H684" s="36">
        <v>3.75</v>
      </c>
      <c r="I684" s="34">
        <v>2.9982857704162598</v>
      </c>
      <c r="J684" s="35">
        <f t="shared" si="45"/>
        <v>4.5</v>
      </c>
      <c r="K684" s="36">
        <v>5.5</v>
      </c>
      <c r="L684" s="36">
        <v>2</v>
      </c>
      <c r="M684" s="37">
        <v>6</v>
      </c>
    </row>
    <row r="685" spans="1:13" x14ac:dyDescent="0.25">
      <c r="A685" s="11" t="str">
        <f t="shared" si="43"/>
        <v>JPN_1989</v>
      </c>
      <c r="B685" t="s">
        <v>22</v>
      </c>
      <c r="C685" s="7" t="s">
        <v>54</v>
      </c>
      <c r="D685" s="6">
        <v>1989</v>
      </c>
      <c r="E685" s="34">
        <f t="shared" si="46"/>
        <v>3.8685317436854043</v>
      </c>
      <c r="F685" s="35">
        <f t="shared" si="44"/>
        <v>3.375</v>
      </c>
      <c r="G685" s="36">
        <v>3</v>
      </c>
      <c r="H685" s="36">
        <v>3.75</v>
      </c>
      <c r="I685" s="34">
        <v>2.9611904621124268</v>
      </c>
      <c r="J685" s="35">
        <f t="shared" si="45"/>
        <v>4.5</v>
      </c>
      <c r="K685" s="36">
        <v>5.5</v>
      </c>
      <c r="L685" s="36">
        <v>2</v>
      </c>
      <c r="M685" s="37">
        <v>6</v>
      </c>
    </row>
    <row r="686" spans="1:13" x14ac:dyDescent="0.25">
      <c r="A686" s="11" t="str">
        <f t="shared" si="43"/>
        <v>JPN_1990</v>
      </c>
      <c r="B686" t="s">
        <v>22</v>
      </c>
      <c r="C686" s="7" t="s">
        <v>54</v>
      </c>
      <c r="D686" s="6">
        <v>1990</v>
      </c>
      <c r="E686" s="34">
        <f t="shared" si="46"/>
        <v>3.7319047451019287</v>
      </c>
      <c r="F686" s="35">
        <f t="shared" si="44"/>
        <v>3.375</v>
      </c>
      <c r="G686" s="36">
        <v>3</v>
      </c>
      <c r="H686" s="36">
        <v>3.75</v>
      </c>
      <c r="I686" s="34">
        <v>2.8914284706115723</v>
      </c>
      <c r="J686" s="35">
        <f t="shared" si="45"/>
        <v>4.25</v>
      </c>
      <c r="K686" s="36">
        <v>5.5</v>
      </c>
      <c r="L686" s="36">
        <v>2</v>
      </c>
      <c r="M686" s="37">
        <v>5.25</v>
      </c>
    </row>
    <row r="687" spans="1:13" x14ac:dyDescent="0.25">
      <c r="A687" s="11" t="str">
        <f t="shared" si="43"/>
        <v>JPN_1991</v>
      </c>
      <c r="B687" t="s">
        <v>22</v>
      </c>
      <c r="C687" s="7" t="s">
        <v>54</v>
      </c>
      <c r="D687" s="6">
        <v>1991</v>
      </c>
      <c r="E687" s="34">
        <f t="shared" si="46"/>
        <v>3.7217222054799399</v>
      </c>
      <c r="F687" s="35">
        <f t="shared" si="44"/>
        <v>3.375</v>
      </c>
      <c r="G687" s="36">
        <v>3</v>
      </c>
      <c r="H687" s="36">
        <v>3.75</v>
      </c>
      <c r="I687" s="34">
        <v>2.8303332328796387</v>
      </c>
      <c r="J687" s="35">
        <f t="shared" si="45"/>
        <v>4.25</v>
      </c>
      <c r="K687" s="36">
        <v>5.5</v>
      </c>
      <c r="L687" s="36">
        <v>2</v>
      </c>
      <c r="M687" s="37">
        <v>5.25</v>
      </c>
    </row>
    <row r="688" spans="1:13" x14ac:dyDescent="0.25">
      <c r="A688" s="11" t="str">
        <f t="shared" si="43"/>
        <v>JPN_1992</v>
      </c>
      <c r="B688" t="s">
        <v>22</v>
      </c>
      <c r="C688" s="7" t="s">
        <v>54</v>
      </c>
      <c r="D688" s="6">
        <v>1992</v>
      </c>
      <c r="E688" s="34">
        <f t="shared" si="46"/>
        <v>3.6736507813135781</v>
      </c>
      <c r="F688" s="35">
        <f t="shared" si="44"/>
        <v>3.375</v>
      </c>
      <c r="G688" s="36">
        <v>3</v>
      </c>
      <c r="H688" s="36">
        <v>3.75</v>
      </c>
      <c r="I688" s="34">
        <v>2.5419046878814697</v>
      </c>
      <c r="J688" s="35">
        <f t="shared" si="45"/>
        <v>4.25</v>
      </c>
      <c r="K688" s="36">
        <v>5.5</v>
      </c>
      <c r="L688" s="36">
        <v>2</v>
      </c>
      <c r="M688" s="37">
        <v>5.25</v>
      </c>
    </row>
    <row r="689" spans="1:13" x14ac:dyDescent="0.25">
      <c r="A689" s="11" t="str">
        <f t="shared" si="43"/>
        <v>JPN_1993</v>
      </c>
      <c r="B689" t="s">
        <v>22</v>
      </c>
      <c r="C689" s="7" t="s">
        <v>54</v>
      </c>
      <c r="D689" s="6">
        <v>1993</v>
      </c>
      <c r="E689" s="34">
        <f t="shared" si="46"/>
        <v>3.6481349070866904</v>
      </c>
      <c r="F689" s="35">
        <f t="shared" si="44"/>
        <v>3.375</v>
      </c>
      <c r="G689" s="36">
        <v>3</v>
      </c>
      <c r="H689" s="36">
        <v>3.75</v>
      </c>
      <c r="I689" s="34">
        <v>2.5138094425201416</v>
      </c>
      <c r="J689" s="35">
        <f t="shared" si="45"/>
        <v>4.208333333333333</v>
      </c>
      <c r="K689" s="36">
        <v>5.375</v>
      </c>
      <c r="L689" s="36">
        <v>2</v>
      </c>
      <c r="M689" s="37">
        <v>5.25</v>
      </c>
    </row>
    <row r="690" spans="1:13" x14ac:dyDescent="0.25">
      <c r="A690" s="11" t="str">
        <f t="shared" si="43"/>
        <v>JPN_1994</v>
      </c>
      <c r="B690" t="s">
        <v>22</v>
      </c>
      <c r="C690" s="7" t="s">
        <v>54</v>
      </c>
      <c r="D690" s="6">
        <v>1994</v>
      </c>
      <c r="E690" s="34">
        <f t="shared" si="46"/>
        <v>3.5405079325040183</v>
      </c>
      <c r="F690" s="35">
        <f t="shared" si="44"/>
        <v>3.375</v>
      </c>
      <c r="G690" s="36">
        <v>3</v>
      </c>
      <c r="H690" s="36">
        <v>3.75</v>
      </c>
      <c r="I690" s="34">
        <v>1.9930475950241089</v>
      </c>
      <c r="J690" s="35">
        <f t="shared" si="45"/>
        <v>4.166666666666667</v>
      </c>
      <c r="K690" s="36">
        <v>5.25</v>
      </c>
      <c r="L690" s="36">
        <v>2</v>
      </c>
      <c r="M690" s="37">
        <v>5.25</v>
      </c>
    </row>
    <row r="691" spans="1:13" x14ac:dyDescent="0.25">
      <c r="A691" s="11" t="str">
        <f t="shared" si="43"/>
        <v>JPN_1995</v>
      </c>
      <c r="B691" t="s">
        <v>22</v>
      </c>
      <c r="C691" s="7" t="s">
        <v>54</v>
      </c>
      <c r="D691" s="6">
        <v>1995</v>
      </c>
      <c r="E691" s="34">
        <f t="shared" si="46"/>
        <v>3.4632142782211304</v>
      </c>
      <c r="F691" s="35">
        <f t="shared" si="44"/>
        <v>3.2124999761581421</v>
      </c>
      <c r="G691" s="36">
        <v>2.75</v>
      </c>
      <c r="H691" s="36">
        <v>3.6749999523162842</v>
      </c>
      <c r="I691" s="34">
        <v>1.979285717010498</v>
      </c>
      <c r="J691" s="35">
        <f t="shared" si="45"/>
        <v>4.125</v>
      </c>
      <c r="K691" s="36">
        <v>5.125</v>
      </c>
      <c r="L691" s="36">
        <v>2</v>
      </c>
      <c r="M691" s="37">
        <v>5.25</v>
      </c>
    </row>
    <row r="692" spans="1:13" x14ac:dyDescent="0.25">
      <c r="A692" s="11" t="str">
        <f t="shared" ref="A692:A748" si="47">B692&amp;"_"&amp;D692</f>
        <v>JPN_1996</v>
      </c>
      <c r="B692" t="s">
        <v>22</v>
      </c>
      <c r="C692" s="7" t="s">
        <v>54</v>
      </c>
      <c r="D692" s="6">
        <v>1996</v>
      </c>
      <c r="E692" s="34">
        <f t="shared" si="46"/>
        <v>3.4353095293045044</v>
      </c>
      <c r="F692" s="35">
        <f t="shared" ref="F692:F748" si="48">AVERAGE(G692:H692)</f>
        <v>3.2124999761581421</v>
      </c>
      <c r="G692" s="36">
        <v>2.75</v>
      </c>
      <c r="H692" s="36">
        <v>3.6749999523162842</v>
      </c>
      <c r="I692" s="34">
        <v>1.9368572235107422</v>
      </c>
      <c r="J692" s="35">
        <f t="shared" ref="J692:J748" si="49">AVERAGE(K692:M692)</f>
        <v>4.083333333333333</v>
      </c>
      <c r="K692" s="36">
        <v>5</v>
      </c>
      <c r="L692" s="36">
        <v>2</v>
      </c>
      <c r="M692" s="37">
        <v>5.25</v>
      </c>
    </row>
    <row r="693" spans="1:13" x14ac:dyDescent="0.25">
      <c r="A693" s="11" t="str">
        <f t="shared" si="47"/>
        <v>JPN_1997</v>
      </c>
      <c r="B693" t="s">
        <v>22</v>
      </c>
      <c r="C693" s="7" t="s">
        <v>54</v>
      </c>
      <c r="D693" s="6">
        <v>1997</v>
      </c>
      <c r="E693" s="34">
        <f t="shared" si="46"/>
        <v>3.4048888882001243</v>
      </c>
      <c r="F693" s="35">
        <f t="shared" si="48"/>
        <v>3.2124999761581421</v>
      </c>
      <c r="G693" s="36">
        <v>2.75</v>
      </c>
      <c r="H693" s="36">
        <v>3.6749999523162842</v>
      </c>
      <c r="I693" s="34">
        <v>1.8793333768844604</v>
      </c>
      <c r="J693" s="35">
        <f t="shared" si="49"/>
        <v>4.041666666666667</v>
      </c>
      <c r="K693" s="36">
        <v>4.875</v>
      </c>
      <c r="L693" s="36">
        <v>2</v>
      </c>
      <c r="M693" s="37">
        <v>5.25</v>
      </c>
    </row>
    <row r="694" spans="1:13" x14ac:dyDescent="0.25">
      <c r="A694" s="11" t="str">
        <f t="shared" si="47"/>
        <v>JPN_1998</v>
      </c>
      <c r="B694" t="s">
        <v>22</v>
      </c>
      <c r="C694" s="7" t="s">
        <v>54</v>
      </c>
      <c r="D694" s="6">
        <v>1998</v>
      </c>
      <c r="E694" s="34">
        <f t="shared" si="46"/>
        <v>2.8769139051437378</v>
      </c>
      <c r="F694" s="35">
        <f t="shared" si="48"/>
        <v>3.2124999761581421</v>
      </c>
      <c r="G694" s="36">
        <v>2.75</v>
      </c>
      <c r="H694" s="36">
        <v>3.6749999523162842</v>
      </c>
      <c r="I694" s="34">
        <v>1.840233325958252</v>
      </c>
      <c r="J694" s="35">
        <f t="shared" si="49"/>
        <v>2.9987500508626304</v>
      </c>
      <c r="K694" s="36">
        <v>4.7462501525878906</v>
      </c>
      <c r="L694" s="36">
        <v>2</v>
      </c>
      <c r="M694" s="37">
        <v>2.25</v>
      </c>
    </row>
    <row r="695" spans="1:13" x14ac:dyDescent="0.25">
      <c r="A695" s="11" t="str">
        <f t="shared" si="47"/>
        <v>JPN_1999</v>
      </c>
      <c r="B695" t="s">
        <v>22</v>
      </c>
      <c r="C695" s="7" t="s">
        <v>54</v>
      </c>
      <c r="D695" s="6">
        <v>1999</v>
      </c>
      <c r="E695" s="34">
        <f t="shared" si="46"/>
        <v>2.8597416679064431</v>
      </c>
      <c r="F695" s="35">
        <f t="shared" si="48"/>
        <v>3.2124999761581421</v>
      </c>
      <c r="G695" s="36">
        <v>2.75</v>
      </c>
      <c r="H695" s="36">
        <v>3.6749999523162842</v>
      </c>
      <c r="I695" s="34">
        <v>1.8584500551223755</v>
      </c>
      <c r="J695" s="35">
        <f t="shared" si="49"/>
        <v>2.9583333333333335</v>
      </c>
      <c r="K695" s="36">
        <v>4.625</v>
      </c>
      <c r="L695" s="36">
        <v>2</v>
      </c>
      <c r="M695" s="37">
        <v>2.25</v>
      </c>
    </row>
    <row r="696" spans="1:13" x14ac:dyDescent="0.25">
      <c r="A696" s="11" t="str">
        <f t="shared" si="47"/>
        <v>JPN_2000</v>
      </c>
      <c r="B696" t="s">
        <v>22</v>
      </c>
      <c r="C696" s="7" t="s">
        <v>54</v>
      </c>
      <c r="D696" s="6">
        <v>2000</v>
      </c>
      <c r="E696" s="34">
        <f t="shared" si="46"/>
        <v>2.5638888875643411</v>
      </c>
      <c r="F696" s="35">
        <f t="shared" si="48"/>
        <v>2.5741666555404663</v>
      </c>
      <c r="G696" s="36">
        <v>2.0833332538604736</v>
      </c>
      <c r="H696" s="36">
        <v>3.065000057220459</v>
      </c>
      <c r="I696" s="34">
        <v>1.8600000143051147</v>
      </c>
      <c r="J696" s="35">
        <f t="shared" si="49"/>
        <v>2.7916666666666665</v>
      </c>
      <c r="K696" s="36">
        <v>4.125</v>
      </c>
      <c r="L696" s="36">
        <v>2</v>
      </c>
      <c r="M696" s="37">
        <v>2.25</v>
      </c>
    </row>
    <row r="697" spans="1:13" x14ac:dyDescent="0.25">
      <c r="A697" s="11" t="str">
        <f t="shared" si="47"/>
        <v>JPN_2001</v>
      </c>
      <c r="B697" t="s">
        <v>22</v>
      </c>
      <c r="C697" s="7" t="s">
        <v>54</v>
      </c>
      <c r="D697" s="6">
        <v>2001</v>
      </c>
      <c r="E697" s="34">
        <f t="shared" si="46"/>
        <v>2.1601666808128357</v>
      </c>
      <c r="F697" s="35">
        <f t="shared" si="48"/>
        <v>2.3241667151451111</v>
      </c>
      <c r="G697" s="36">
        <v>1.5833333730697632</v>
      </c>
      <c r="H697" s="36">
        <v>3.065000057220459</v>
      </c>
      <c r="I697" s="34">
        <v>1.812666654586792</v>
      </c>
      <c r="J697" s="35">
        <f t="shared" si="49"/>
        <v>2.1666666666666665</v>
      </c>
      <c r="K697" s="36">
        <v>3</v>
      </c>
      <c r="L697" s="36">
        <v>2</v>
      </c>
      <c r="M697" s="37">
        <v>1.5</v>
      </c>
    </row>
    <row r="698" spans="1:13" x14ac:dyDescent="0.25">
      <c r="A698" s="11" t="str">
        <f t="shared" si="47"/>
        <v>JPN_2002</v>
      </c>
      <c r="B698" t="s">
        <v>22</v>
      </c>
      <c r="C698" s="7" t="s">
        <v>54</v>
      </c>
      <c r="D698" s="6">
        <v>2002</v>
      </c>
      <c r="E698" s="34">
        <f t="shared" si="46"/>
        <v>2.1147855718930564</v>
      </c>
      <c r="F698" s="35">
        <f t="shared" si="48"/>
        <v>2.3241667151451111</v>
      </c>
      <c r="G698" s="36">
        <v>1.5833333730697632</v>
      </c>
      <c r="H698" s="36">
        <v>3.065000057220459</v>
      </c>
      <c r="I698" s="34">
        <v>1.5403800010681152</v>
      </c>
      <c r="J698" s="35">
        <f t="shared" si="49"/>
        <v>2.1666666666666665</v>
      </c>
      <c r="K698" s="36">
        <v>3</v>
      </c>
      <c r="L698" s="36">
        <v>2</v>
      </c>
      <c r="M698" s="37">
        <v>1.5</v>
      </c>
    </row>
    <row r="699" spans="1:13" x14ac:dyDescent="0.25">
      <c r="A699" s="11" t="str">
        <f t="shared" si="47"/>
        <v>JPN_2003</v>
      </c>
      <c r="B699" t="s">
        <v>22</v>
      </c>
      <c r="C699" s="7" t="s">
        <v>54</v>
      </c>
      <c r="D699" s="6">
        <v>2003</v>
      </c>
      <c r="E699" s="34">
        <f t="shared" si="46"/>
        <v>2.0004005630811057</v>
      </c>
      <c r="F699" s="35">
        <f t="shared" si="48"/>
        <v>2.1835417151451111</v>
      </c>
      <c r="G699" s="36">
        <v>1.3958333730697632</v>
      </c>
      <c r="H699" s="36">
        <v>2.971250057220459</v>
      </c>
      <c r="I699" s="34">
        <v>1.1353199481964111</v>
      </c>
      <c r="J699" s="35">
        <f t="shared" si="49"/>
        <v>2.1666666666666665</v>
      </c>
      <c r="K699" s="36">
        <v>3</v>
      </c>
      <c r="L699" s="36">
        <v>2</v>
      </c>
      <c r="M699" s="37">
        <v>1.5</v>
      </c>
    </row>
    <row r="700" spans="1:13" x14ac:dyDescent="0.25">
      <c r="A700" s="11" t="str">
        <f t="shared" si="47"/>
        <v>JPN_2004</v>
      </c>
      <c r="B700" t="s">
        <v>22</v>
      </c>
      <c r="C700" s="7" t="s">
        <v>54</v>
      </c>
      <c r="D700" s="6">
        <v>2004</v>
      </c>
      <c r="E700" s="34">
        <f t="shared" si="46"/>
        <v>1.9472894469896953</v>
      </c>
      <c r="F700" s="35">
        <f t="shared" si="48"/>
        <v>2.0410416722297668</v>
      </c>
      <c r="G700" s="36">
        <v>1.3958333730697632</v>
      </c>
      <c r="H700" s="36">
        <v>2.6862499713897705</v>
      </c>
      <c r="I700" s="34">
        <v>1.1016533374786377</v>
      </c>
      <c r="J700" s="35">
        <f t="shared" si="49"/>
        <v>2.1666666666666665</v>
      </c>
      <c r="K700" s="36">
        <v>3</v>
      </c>
      <c r="L700" s="36">
        <v>2</v>
      </c>
      <c r="M700" s="37">
        <v>1.5</v>
      </c>
    </row>
    <row r="701" spans="1:13" x14ac:dyDescent="0.25">
      <c r="A701" s="11" t="str">
        <f t="shared" si="47"/>
        <v>JPN_2005</v>
      </c>
      <c r="B701" t="s">
        <v>22</v>
      </c>
      <c r="C701" s="7" t="s">
        <v>54</v>
      </c>
      <c r="D701" s="6">
        <v>2005</v>
      </c>
      <c r="E701" s="34">
        <f t="shared" si="46"/>
        <v>1.9416783253351848</v>
      </c>
      <c r="F701" s="35">
        <f t="shared" si="48"/>
        <v>2.0410416722297668</v>
      </c>
      <c r="G701" s="36">
        <v>1.3958333730697632</v>
      </c>
      <c r="H701" s="36">
        <v>2.6862499713897705</v>
      </c>
      <c r="I701" s="34">
        <v>1.0679866075515747</v>
      </c>
      <c r="J701" s="35">
        <f t="shared" si="49"/>
        <v>2.1666666666666665</v>
      </c>
      <c r="K701" s="36">
        <v>3</v>
      </c>
      <c r="L701" s="36">
        <v>2</v>
      </c>
      <c r="M701" s="37">
        <v>1.5</v>
      </c>
    </row>
    <row r="702" spans="1:13" x14ac:dyDescent="0.25">
      <c r="A702" s="11" t="str">
        <f t="shared" si="47"/>
        <v>JPN_2006</v>
      </c>
      <c r="B702" t="s">
        <v>22</v>
      </c>
      <c r="C702" s="7" t="s">
        <v>54</v>
      </c>
      <c r="D702" s="6">
        <v>2006</v>
      </c>
      <c r="E702" s="34">
        <f t="shared" si="46"/>
        <v>1.9156444470087688</v>
      </c>
      <c r="F702" s="35">
        <f t="shared" si="48"/>
        <v>2.0410416722297668</v>
      </c>
      <c r="G702" s="36">
        <v>1.3958333730697632</v>
      </c>
      <c r="H702" s="36">
        <v>2.6862499713897705</v>
      </c>
      <c r="I702" s="34">
        <v>0.91178333759307861</v>
      </c>
      <c r="J702" s="35">
        <f t="shared" si="49"/>
        <v>2.1666666666666665</v>
      </c>
      <c r="K702" s="36">
        <v>3</v>
      </c>
      <c r="L702" s="36">
        <v>2</v>
      </c>
      <c r="M702" s="37">
        <v>1.5</v>
      </c>
    </row>
    <row r="703" spans="1:13" x14ac:dyDescent="0.25">
      <c r="A703" s="11" t="str">
        <f t="shared" si="47"/>
        <v>JPN_2007</v>
      </c>
      <c r="B703" t="s">
        <v>22</v>
      </c>
      <c r="C703" s="7" t="s">
        <v>54</v>
      </c>
      <c r="D703" s="6">
        <v>2007</v>
      </c>
      <c r="E703" s="34">
        <f t="shared" si="46"/>
        <v>1.8977555533250172</v>
      </c>
      <c r="F703" s="35">
        <f t="shared" si="48"/>
        <v>2.0035416483879089</v>
      </c>
      <c r="G703" s="36">
        <v>1.3958333730697632</v>
      </c>
      <c r="H703" s="36">
        <v>2.6112499237060547</v>
      </c>
      <c r="I703" s="34">
        <v>0.87945002317428589</v>
      </c>
      <c r="J703" s="35">
        <f t="shared" si="49"/>
        <v>2.1666666666666665</v>
      </c>
      <c r="K703" s="36">
        <v>3</v>
      </c>
      <c r="L703" s="36">
        <v>2</v>
      </c>
      <c r="M703" s="37">
        <v>1.5</v>
      </c>
    </row>
    <row r="704" spans="1:13" x14ac:dyDescent="0.25">
      <c r="A704" s="11" t="str">
        <f t="shared" si="47"/>
        <v>JPN_2008</v>
      </c>
      <c r="B704" t="s">
        <v>22</v>
      </c>
      <c r="C704" s="7" t="s">
        <v>54</v>
      </c>
      <c r="D704" s="6">
        <v>2008</v>
      </c>
      <c r="E704" s="34">
        <f t="shared" si="46"/>
        <v>1.9022440115610759</v>
      </c>
      <c r="F704" s="35">
        <f t="shared" si="48"/>
        <v>2.002291738986969</v>
      </c>
      <c r="G704" s="36">
        <v>1.3958333730697632</v>
      </c>
      <c r="H704" s="36">
        <v>2.6087501049041748</v>
      </c>
      <c r="I704" s="34">
        <v>0.90888059139251709</v>
      </c>
      <c r="J704" s="35">
        <f t="shared" si="49"/>
        <v>2.1666666666666665</v>
      </c>
      <c r="K704" s="36">
        <v>3</v>
      </c>
      <c r="L704" s="36">
        <v>2</v>
      </c>
      <c r="M704" s="37">
        <v>1.5</v>
      </c>
    </row>
    <row r="705" spans="1:13" x14ac:dyDescent="0.25">
      <c r="A705" s="11" t="str">
        <f t="shared" si="47"/>
        <v>JPN_2009</v>
      </c>
      <c r="B705" t="s">
        <v>22</v>
      </c>
      <c r="C705" s="7" t="s">
        <v>54</v>
      </c>
      <c r="D705" s="6">
        <v>2009</v>
      </c>
      <c r="E705" s="34">
        <f t="shared" si="46"/>
        <v>1.9063590864340465</v>
      </c>
      <c r="F705" s="35">
        <f t="shared" si="48"/>
        <v>2.0010417103767395</v>
      </c>
      <c r="G705" s="36">
        <v>1.3958333730697632</v>
      </c>
      <c r="H705" s="36">
        <v>2.6062500476837158</v>
      </c>
      <c r="I705" s="34">
        <v>0.93607109785079956</v>
      </c>
      <c r="J705" s="35">
        <f t="shared" si="49"/>
        <v>2.1666666666666665</v>
      </c>
      <c r="K705" s="36">
        <v>3</v>
      </c>
      <c r="L705" s="36">
        <v>2</v>
      </c>
      <c r="M705" s="37">
        <v>1.5</v>
      </c>
    </row>
    <row r="706" spans="1:13" x14ac:dyDescent="0.25">
      <c r="A706" s="11" t="str">
        <f t="shared" si="47"/>
        <v>JPN_2010</v>
      </c>
      <c r="B706" t="s">
        <v>22</v>
      </c>
      <c r="C706" s="7" t="s">
        <v>54</v>
      </c>
      <c r="D706" s="6">
        <v>2010</v>
      </c>
      <c r="E706" s="34">
        <f t="shared" si="46"/>
        <v>1.9113075037797291</v>
      </c>
      <c r="F706" s="35">
        <f t="shared" si="48"/>
        <v>1.99979168176651</v>
      </c>
      <c r="G706" s="36">
        <v>1.3958333730697632</v>
      </c>
      <c r="H706" s="36">
        <v>2.6037499904632568</v>
      </c>
      <c r="I706" s="34">
        <v>0.96826165914535522</v>
      </c>
      <c r="J706" s="35">
        <f t="shared" si="49"/>
        <v>2.1666666666666665</v>
      </c>
      <c r="K706" s="36">
        <v>3</v>
      </c>
      <c r="L706" s="36">
        <v>2</v>
      </c>
      <c r="M706" s="37">
        <v>1.5</v>
      </c>
    </row>
    <row r="707" spans="1:13" x14ac:dyDescent="0.25">
      <c r="A707" s="11" t="str">
        <f t="shared" si="47"/>
        <v>JPN_2011</v>
      </c>
      <c r="B707" t="s">
        <v>22</v>
      </c>
      <c r="C707" s="7" t="s">
        <v>54</v>
      </c>
      <c r="D707" s="6">
        <v>2011</v>
      </c>
      <c r="E707" s="34">
        <f t="shared" si="46"/>
        <v>1.7495892643928528</v>
      </c>
      <c r="F707" s="35">
        <f t="shared" si="48"/>
        <v>1.9985416531562805</v>
      </c>
      <c r="G707" s="36">
        <v>1.3958333730697632</v>
      </c>
      <c r="H707" s="36">
        <v>2.6012499332427979</v>
      </c>
      <c r="I707" s="34">
        <v>1.0004522800445557</v>
      </c>
      <c r="J707" s="35">
        <f t="shared" si="49"/>
        <v>1.8333333333333333</v>
      </c>
      <c r="K707" s="36">
        <v>3</v>
      </c>
      <c r="L707" s="36">
        <v>1</v>
      </c>
      <c r="M707" s="37">
        <v>1.5</v>
      </c>
    </row>
    <row r="708" spans="1:13" x14ac:dyDescent="0.25">
      <c r="A708" s="11" t="str">
        <f t="shared" si="47"/>
        <v>JPN_2012</v>
      </c>
      <c r="B708" t="s">
        <v>22</v>
      </c>
      <c r="C708" s="7" t="s">
        <v>54</v>
      </c>
      <c r="D708" s="6">
        <v>2012</v>
      </c>
      <c r="E708" s="34">
        <f t="shared" si="46"/>
        <v>1.8797877033551533</v>
      </c>
      <c r="F708" s="35">
        <f t="shared" si="48"/>
        <v>2.3730417490005493</v>
      </c>
      <c r="G708" s="36">
        <v>2.1473333835601807</v>
      </c>
      <c r="H708" s="36">
        <v>2.598750114440918</v>
      </c>
      <c r="I708" s="34">
        <v>1.0326427221298218</v>
      </c>
      <c r="J708" s="35">
        <f t="shared" si="49"/>
        <v>1.8333333333333333</v>
      </c>
      <c r="K708" s="36">
        <v>3</v>
      </c>
      <c r="L708" s="36">
        <v>1</v>
      </c>
      <c r="M708" s="37">
        <v>1.5</v>
      </c>
    </row>
    <row r="709" spans="1:13" x14ac:dyDescent="0.25">
      <c r="A709" s="11" t="str">
        <f t="shared" si="47"/>
        <v>JPN_2013</v>
      </c>
      <c r="B709" t="s">
        <v>22</v>
      </c>
      <c r="C709" s="7" t="s">
        <v>54</v>
      </c>
      <c r="D709" s="6">
        <v>2013</v>
      </c>
      <c r="E709" s="34">
        <f t="shared" si="46"/>
        <v>1.8847361207008362</v>
      </c>
      <c r="F709" s="35">
        <f t="shared" si="48"/>
        <v>2.3717917203903198</v>
      </c>
      <c r="G709" s="36">
        <v>2.1473333835601807</v>
      </c>
      <c r="H709" s="36">
        <v>2.596250057220459</v>
      </c>
      <c r="I709" s="34">
        <v>1.0648332834243774</v>
      </c>
      <c r="J709" s="35">
        <f t="shared" si="49"/>
        <v>1.8333333333333333</v>
      </c>
      <c r="K709" s="36">
        <v>3</v>
      </c>
      <c r="L709" s="36">
        <v>1</v>
      </c>
      <c r="M709" s="37">
        <v>1.5</v>
      </c>
    </row>
    <row r="710" spans="1:13" x14ac:dyDescent="0.25">
      <c r="A710" s="11" t="str">
        <f t="shared" si="47"/>
        <v>KOR_1975</v>
      </c>
      <c r="B710" t="s">
        <v>23</v>
      </c>
      <c r="C710" s="8" t="s">
        <v>55</v>
      </c>
      <c r="D710" s="4">
        <v>1975</v>
      </c>
      <c r="E710" s="30">
        <f t="shared" si="46"/>
        <v>5.5</v>
      </c>
      <c r="F710" s="31">
        <f t="shared" si="48"/>
        <v>6</v>
      </c>
      <c r="G710" s="32">
        <v>6</v>
      </c>
      <c r="H710" s="32">
        <v>6</v>
      </c>
      <c r="I710" s="30">
        <v>6</v>
      </c>
      <c r="J710" s="31">
        <f t="shared" si="49"/>
        <v>5</v>
      </c>
      <c r="K710" s="32">
        <v>6</v>
      </c>
      <c r="L710" s="32">
        <v>3</v>
      </c>
      <c r="M710" s="33">
        <v>6</v>
      </c>
    </row>
    <row r="711" spans="1:13" x14ac:dyDescent="0.25">
      <c r="A711" s="11" t="str">
        <f t="shared" si="47"/>
        <v>KOR_1976</v>
      </c>
      <c r="B711" t="s">
        <v>23</v>
      </c>
      <c r="C711" s="8" t="s">
        <v>55</v>
      </c>
      <c r="D711" s="4">
        <v>1976</v>
      </c>
      <c r="E711" s="30">
        <f t="shared" si="46"/>
        <v>5.5</v>
      </c>
      <c r="F711" s="31">
        <f t="shared" si="48"/>
        <v>6</v>
      </c>
      <c r="G711" s="32">
        <v>6</v>
      </c>
      <c r="H711" s="32">
        <v>6</v>
      </c>
      <c r="I711" s="30">
        <v>6</v>
      </c>
      <c r="J711" s="31">
        <f t="shared" si="49"/>
        <v>5</v>
      </c>
      <c r="K711" s="32">
        <v>6</v>
      </c>
      <c r="L711" s="32">
        <v>3</v>
      </c>
      <c r="M711" s="33">
        <v>6</v>
      </c>
    </row>
    <row r="712" spans="1:13" x14ac:dyDescent="0.25">
      <c r="A712" s="11" t="str">
        <f t="shared" si="47"/>
        <v>KOR_1977</v>
      </c>
      <c r="B712" t="s">
        <v>23</v>
      </c>
      <c r="C712" s="8" t="s">
        <v>55</v>
      </c>
      <c r="D712" s="4">
        <v>1977</v>
      </c>
      <c r="E712" s="30">
        <f t="shared" si="46"/>
        <v>5.5</v>
      </c>
      <c r="F712" s="31">
        <f t="shared" si="48"/>
        <v>6</v>
      </c>
      <c r="G712" s="32">
        <v>6</v>
      </c>
      <c r="H712" s="32">
        <v>6</v>
      </c>
      <c r="I712" s="30">
        <v>6</v>
      </c>
      <c r="J712" s="31">
        <f t="shared" si="49"/>
        <v>5</v>
      </c>
      <c r="K712" s="32">
        <v>6</v>
      </c>
      <c r="L712" s="32">
        <v>3</v>
      </c>
      <c r="M712" s="33">
        <v>6</v>
      </c>
    </row>
    <row r="713" spans="1:13" x14ac:dyDescent="0.25">
      <c r="A713" s="11" t="str">
        <f t="shared" si="47"/>
        <v>KOR_1978</v>
      </c>
      <c r="B713" t="s">
        <v>23</v>
      </c>
      <c r="C713" s="8" t="s">
        <v>55</v>
      </c>
      <c r="D713" s="4">
        <v>1978</v>
      </c>
      <c r="E713" s="30">
        <f t="shared" ref="E713:E775" si="50">IF(AND(G713=".",H713=".",I713=".",K713=".",L713=".",M713="."),".",AVERAGE(G713,H713,I713,K713,L713,M713))</f>
        <v>5.5</v>
      </c>
      <c r="F713" s="31">
        <f t="shared" si="48"/>
        <v>6</v>
      </c>
      <c r="G713" s="32">
        <v>6</v>
      </c>
      <c r="H713" s="32">
        <v>6</v>
      </c>
      <c r="I713" s="30">
        <v>6</v>
      </c>
      <c r="J713" s="31">
        <f t="shared" si="49"/>
        <v>5</v>
      </c>
      <c r="K713" s="32">
        <v>6</v>
      </c>
      <c r="L713" s="32">
        <v>3</v>
      </c>
      <c r="M713" s="33">
        <v>6</v>
      </c>
    </row>
    <row r="714" spans="1:13" x14ac:dyDescent="0.25">
      <c r="A714" s="11" t="str">
        <f t="shared" si="47"/>
        <v>KOR_1979</v>
      </c>
      <c r="B714" t="s">
        <v>23</v>
      </c>
      <c r="C714" s="8" t="s">
        <v>55</v>
      </c>
      <c r="D714" s="4">
        <v>1979</v>
      </c>
      <c r="E714" s="30">
        <f t="shared" si="50"/>
        <v>5.5</v>
      </c>
      <c r="F714" s="31">
        <f t="shared" si="48"/>
        <v>6</v>
      </c>
      <c r="G714" s="32">
        <v>6</v>
      </c>
      <c r="H714" s="32">
        <v>6</v>
      </c>
      <c r="I714" s="30">
        <v>6</v>
      </c>
      <c r="J714" s="31">
        <f t="shared" si="49"/>
        <v>5</v>
      </c>
      <c r="K714" s="32">
        <v>6</v>
      </c>
      <c r="L714" s="32">
        <v>3</v>
      </c>
      <c r="M714" s="33">
        <v>6</v>
      </c>
    </row>
    <row r="715" spans="1:13" x14ac:dyDescent="0.25">
      <c r="A715" s="11" t="str">
        <f t="shared" si="47"/>
        <v>KOR_1980</v>
      </c>
      <c r="B715" t="s">
        <v>23</v>
      </c>
      <c r="C715" s="8" t="s">
        <v>55</v>
      </c>
      <c r="D715" s="4">
        <v>1980</v>
      </c>
      <c r="E715" s="30">
        <f t="shared" si="50"/>
        <v>5.5</v>
      </c>
      <c r="F715" s="31">
        <f t="shared" si="48"/>
        <v>6</v>
      </c>
      <c r="G715" s="32">
        <v>6</v>
      </c>
      <c r="H715" s="32">
        <v>6</v>
      </c>
      <c r="I715" s="30">
        <v>6</v>
      </c>
      <c r="J715" s="31">
        <f t="shared" si="49"/>
        <v>5</v>
      </c>
      <c r="K715" s="32">
        <v>6</v>
      </c>
      <c r="L715" s="32">
        <v>3</v>
      </c>
      <c r="M715" s="33">
        <v>6</v>
      </c>
    </row>
    <row r="716" spans="1:13" x14ac:dyDescent="0.25">
      <c r="A716" s="11" t="str">
        <f t="shared" si="47"/>
        <v>KOR_1981</v>
      </c>
      <c r="B716" t="s">
        <v>23</v>
      </c>
      <c r="C716" s="8" t="s">
        <v>55</v>
      </c>
      <c r="D716" s="4">
        <v>1981</v>
      </c>
      <c r="E716" s="30">
        <f t="shared" si="50"/>
        <v>5.5</v>
      </c>
      <c r="F716" s="31">
        <f t="shared" si="48"/>
        <v>6</v>
      </c>
      <c r="G716" s="32">
        <v>6</v>
      </c>
      <c r="H716" s="32">
        <v>6</v>
      </c>
      <c r="I716" s="30">
        <v>6</v>
      </c>
      <c r="J716" s="31">
        <f t="shared" si="49"/>
        <v>5</v>
      </c>
      <c r="K716" s="32">
        <v>6</v>
      </c>
      <c r="L716" s="32">
        <v>3</v>
      </c>
      <c r="M716" s="33">
        <v>6</v>
      </c>
    </row>
    <row r="717" spans="1:13" x14ac:dyDescent="0.25">
      <c r="A717" s="11" t="str">
        <f t="shared" si="47"/>
        <v>KOR_1982</v>
      </c>
      <c r="B717" t="s">
        <v>23</v>
      </c>
      <c r="C717" s="8" t="s">
        <v>55</v>
      </c>
      <c r="D717" s="4">
        <v>1982</v>
      </c>
      <c r="E717" s="30">
        <f t="shared" si="50"/>
        <v>5.5</v>
      </c>
      <c r="F717" s="31">
        <f t="shared" si="48"/>
        <v>6</v>
      </c>
      <c r="G717" s="32">
        <v>6</v>
      </c>
      <c r="H717" s="32">
        <v>6</v>
      </c>
      <c r="I717" s="30">
        <v>6</v>
      </c>
      <c r="J717" s="31">
        <f t="shared" si="49"/>
        <v>5</v>
      </c>
      <c r="K717" s="32">
        <v>6</v>
      </c>
      <c r="L717" s="32">
        <v>3</v>
      </c>
      <c r="M717" s="33">
        <v>6</v>
      </c>
    </row>
    <row r="718" spans="1:13" x14ac:dyDescent="0.25">
      <c r="A718" s="11" t="str">
        <f t="shared" si="47"/>
        <v>KOR_1983</v>
      </c>
      <c r="B718" t="s">
        <v>23</v>
      </c>
      <c r="C718" s="8" t="s">
        <v>55</v>
      </c>
      <c r="D718" s="4">
        <v>1983</v>
      </c>
      <c r="E718" s="30">
        <f t="shared" si="50"/>
        <v>5.375</v>
      </c>
      <c r="F718" s="31">
        <f t="shared" si="48"/>
        <v>5.625</v>
      </c>
      <c r="G718" s="32">
        <v>6</v>
      </c>
      <c r="H718" s="32">
        <v>5.25</v>
      </c>
      <c r="I718" s="30">
        <v>6</v>
      </c>
      <c r="J718" s="31">
        <f t="shared" si="49"/>
        <v>5</v>
      </c>
      <c r="K718" s="32">
        <v>6</v>
      </c>
      <c r="L718" s="32">
        <v>3</v>
      </c>
      <c r="M718" s="33">
        <v>6</v>
      </c>
    </row>
    <row r="719" spans="1:13" x14ac:dyDescent="0.25">
      <c r="A719" s="11" t="str">
        <f t="shared" si="47"/>
        <v>KOR_1984</v>
      </c>
      <c r="B719" t="s">
        <v>23</v>
      </c>
      <c r="C719" s="8" t="s">
        <v>55</v>
      </c>
      <c r="D719" s="4">
        <v>1984</v>
      </c>
      <c r="E719" s="30">
        <f t="shared" si="50"/>
        <v>5.375</v>
      </c>
      <c r="F719" s="31">
        <f t="shared" si="48"/>
        <v>5.625</v>
      </c>
      <c r="G719" s="32">
        <v>6</v>
      </c>
      <c r="H719" s="32">
        <v>5.25</v>
      </c>
      <c r="I719" s="30">
        <v>6</v>
      </c>
      <c r="J719" s="31">
        <f t="shared" si="49"/>
        <v>5</v>
      </c>
      <c r="K719" s="32">
        <v>6</v>
      </c>
      <c r="L719" s="32">
        <v>3</v>
      </c>
      <c r="M719" s="33">
        <v>6</v>
      </c>
    </row>
    <row r="720" spans="1:13" x14ac:dyDescent="0.25">
      <c r="A720" s="11" t="str">
        <f t="shared" si="47"/>
        <v>KOR_1985</v>
      </c>
      <c r="B720" t="s">
        <v>23</v>
      </c>
      <c r="C720" s="8" t="s">
        <v>55</v>
      </c>
      <c r="D720" s="4">
        <v>1985</v>
      </c>
      <c r="E720" s="30">
        <f t="shared" si="50"/>
        <v>5.375</v>
      </c>
      <c r="F720" s="31">
        <f t="shared" si="48"/>
        <v>5.625</v>
      </c>
      <c r="G720" s="32">
        <v>6</v>
      </c>
      <c r="H720" s="32">
        <v>5.25</v>
      </c>
      <c r="I720" s="30">
        <v>6</v>
      </c>
      <c r="J720" s="31">
        <f t="shared" si="49"/>
        <v>5</v>
      </c>
      <c r="K720" s="32">
        <v>6</v>
      </c>
      <c r="L720" s="32">
        <v>3</v>
      </c>
      <c r="M720" s="33">
        <v>6</v>
      </c>
    </row>
    <row r="721" spans="1:13" x14ac:dyDescent="0.25">
      <c r="A721" s="11" t="str">
        <f t="shared" si="47"/>
        <v>KOR_1986</v>
      </c>
      <c r="B721" t="s">
        <v>23</v>
      </c>
      <c r="C721" s="8" t="s">
        <v>55</v>
      </c>
      <c r="D721" s="4">
        <v>1986</v>
      </c>
      <c r="E721" s="30">
        <f t="shared" si="50"/>
        <v>5.375</v>
      </c>
      <c r="F721" s="31">
        <f t="shared" si="48"/>
        <v>5.625</v>
      </c>
      <c r="G721" s="32">
        <v>6</v>
      </c>
      <c r="H721" s="32">
        <v>5.25</v>
      </c>
      <c r="I721" s="30">
        <v>6</v>
      </c>
      <c r="J721" s="31">
        <f t="shared" si="49"/>
        <v>5</v>
      </c>
      <c r="K721" s="32">
        <v>6</v>
      </c>
      <c r="L721" s="32">
        <v>3</v>
      </c>
      <c r="M721" s="33">
        <v>6</v>
      </c>
    </row>
    <row r="722" spans="1:13" x14ac:dyDescent="0.25">
      <c r="A722" s="11" t="str">
        <f t="shared" si="47"/>
        <v>KOR_1987</v>
      </c>
      <c r="B722" t="s">
        <v>23</v>
      </c>
      <c r="C722" s="8" t="s">
        <v>55</v>
      </c>
      <c r="D722" s="4">
        <v>1987</v>
      </c>
      <c r="E722" s="30">
        <f t="shared" si="50"/>
        <v>5.375</v>
      </c>
      <c r="F722" s="31">
        <f t="shared" si="48"/>
        <v>5.625</v>
      </c>
      <c r="G722" s="32">
        <v>6</v>
      </c>
      <c r="H722" s="32">
        <v>5.25</v>
      </c>
      <c r="I722" s="30">
        <v>6</v>
      </c>
      <c r="J722" s="31">
        <f t="shared" si="49"/>
        <v>5</v>
      </c>
      <c r="K722" s="32">
        <v>6</v>
      </c>
      <c r="L722" s="32">
        <v>3</v>
      </c>
      <c r="M722" s="33">
        <v>6</v>
      </c>
    </row>
    <row r="723" spans="1:13" x14ac:dyDescent="0.25">
      <c r="A723" s="11" t="str">
        <f t="shared" si="47"/>
        <v>KOR_1988</v>
      </c>
      <c r="B723" t="s">
        <v>23</v>
      </c>
      <c r="C723" s="8" t="s">
        <v>55</v>
      </c>
      <c r="D723" s="4">
        <v>1988</v>
      </c>
      <c r="E723" s="30">
        <f t="shared" si="50"/>
        <v>5.375</v>
      </c>
      <c r="F723" s="31">
        <f t="shared" si="48"/>
        <v>5.625</v>
      </c>
      <c r="G723" s="32">
        <v>6</v>
      </c>
      <c r="H723" s="32">
        <v>5.25</v>
      </c>
      <c r="I723" s="30">
        <v>6</v>
      </c>
      <c r="J723" s="31">
        <f t="shared" si="49"/>
        <v>5</v>
      </c>
      <c r="K723" s="32">
        <v>6</v>
      </c>
      <c r="L723" s="32">
        <v>3</v>
      </c>
      <c r="M723" s="33">
        <v>6</v>
      </c>
    </row>
    <row r="724" spans="1:13" x14ac:dyDescent="0.25">
      <c r="A724" s="11" t="str">
        <f t="shared" si="47"/>
        <v>KOR_1989</v>
      </c>
      <c r="B724" t="s">
        <v>23</v>
      </c>
      <c r="C724" s="8" t="s">
        <v>55</v>
      </c>
      <c r="D724" s="4">
        <v>1989</v>
      </c>
      <c r="E724" s="30">
        <f t="shared" si="50"/>
        <v>5.3224999904632568</v>
      </c>
      <c r="F724" s="31">
        <f t="shared" si="48"/>
        <v>5.4674999713897705</v>
      </c>
      <c r="G724" s="32">
        <v>5.684999942779541</v>
      </c>
      <c r="H724" s="32">
        <v>5.25</v>
      </c>
      <c r="I724" s="30">
        <v>6</v>
      </c>
      <c r="J724" s="31">
        <f t="shared" si="49"/>
        <v>5</v>
      </c>
      <c r="K724" s="32">
        <v>6</v>
      </c>
      <c r="L724" s="32">
        <v>3</v>
      </c>
      <c r="M724" s="33">
        <v>6</v>
      </c>
    </row>
    <row r="725" spans="1:13" x14ac:dyDescent="0.25">
      <c r="A725" s="11" t="str">
        <f t="shared" si="47"/>
        <v>KOR_1990</v>
      </c>
      <c r="B725" t="s">
        <v>23</v>
      </c>
      <c r="C725" s="8" t="s">
        <v>55</v>
      </c>
      <c r="D725" s="4">
        <v>1990</v>
      </c>
      <c r="E725" s="30">
        <f t="shared" si="50"/>
        <v>5.3224999904632568</v>
      </c>
      <c r="F725" s="31">
        <f t="shared" si="48"/>
        <v>5.4674999713897705</v>
      </c>
      <c r="G725" s="32">
        <v>5.684999942779541</v>
      </c>
      <c r="H725" s="32">
        <v>5.25</v>
      </c>
      <c r="I725" s="30">
        <v>6</v>
      </c>
      <c r="J725" s="31">
        <f t="shared" si="49"/>
        <v>5</v>
      </c>
      <c r="K725" s="32">
        <v>6</v>
      </c>
      <c r="L725" s="32">
        <v>3</v>
      </c>
      <c r="M725" s="33">
        <v>6</v>
      </c>
    </row>
    <row r="726" spans="1:13" x14ac:dyDescent="0.25">
      <c r="A726" s="11" t="str">
        <f t="shared" si="47"/>
        <v>KOR_1991</v>
      </c>
      <c r="B726" t="s">
        <v>23</v>
      </c>
      <c r="C726" s="8" t="s">
        <v>55</v>
      </c>
      <c r="D726" s="4">
        <v>1991</v>
      </c>
      <c r="E726" s="30">
        <f t="shared" si="50"/>
        <v>5.226499954859416</v>
      </c>
      <c r="F726" s="31">
        <f t="shared" si="48"/>
        <v>5.4674999713897705</v>
      </c>
      <c r="G726" s="32">
        <v>5.684999942779541</v>
      </c>
      <c r="H726" s="32">
        <v>5.25</v>
      </c>
      <c r="I726" s="30">
        <v>5.4239997863769531</v>
      </c>
      <c r="J726" s="31">
        <f t="shared" si="49"/>
        <v>5</v>
      </c>
      <c r="K726" s="32">
        <v>6</v>
      </c>
      <c r="L726" s="32">
        <v>3</v>
      </c>
      <c r="M726" s="33">
        <v>6</v>
      </c>
    </row>
    <row r="727" spans="1:13" x14ac:dyDescent="0.25">
      <c r="A727" s="11" t="str">
        <f t="shared" si="47"/>
        <v>KOR_1992</v>
      </c>
      <c r="B727" t="s">
        <v>23</v>
      </c>
      <c r="C727" s="8" t="s">
        <v>55</v>
      </c>
      <c r="D727" s="4">
        <v>1992</v>
      </c>
      <c r="E727" s="30">
        <f t="shared" si="50"/>
        <v>5.1597777207692461</v>
      </c>
      <c r="F727" s="31">
        <f t="shared" si="48"/>
        <v>5.4674999713897705</v>
      </c>
      <c r="G727" s="32">
        <v>5.684999942779541</v>
      </c>
      <c r="H727" s="32">
        <v>5.25</v>
      </c>
      <c r="I727" s="30">
        <v>5.0236663818359375</v>
      </c>
      <c r="J727" s="31">
        <f t="shared" si="49"/>
        <v>5</v>
      </c>
      <c r="K727" s="32">
        <v>6</v>
      </c>
      <c r="L727" s="32">
        <v>3</v>
      </c>
      <c r="M727" s="33">
        <v>6</v>
      </c>
    </row>
    <row r="728" spans="1:13" x14ac:dyDescent="0.25">
      <c r="A728" s="11" t="str">
        <f t="shared" si="47"/>
        <v>KOR_1993</v>
      </c>
      <c r="B728" t="s">
        <v>23</v>
      </c>
      <c r="C728" s="8" t="s">
        <v>55</v>
      </c>
      <c r="D728" s="4">
        <v>1993</v>
      </c>
      <c r="E728" s="30">
        <f t="shared" si="50"/>
        <v>5.1567777792612715</v>
      </c>
      <c r="F728" s="31">
        <f t="shared" si="48"/>
        <v>5.4674999713897705</v>
      </c>
      <c r="G728" s="32">
        <v>5.684999942779541</v>
      </c>
      <c r="H728" s="32">
        <v>5.25</v>
      </c>
      <c r="I728" s="30">
        <v>5.0056667327880859</v>
      </c>
      <c r="J728" s="31">
        <f t="shared" si="49"/>
        <v>5</v>
      </c>
      <c r="K728" s="32">
        <v>6</v>
      </c>
      <c r="L728" s="32">
        <v>3</v>
      </c>
      <c r="M728" s="33">
        <v>6</v>
      </c>
    </row>
    <row r="729" spans="1:13" x14ac:dyDescent="0.25">
      <c r="A729" s="11" t="str">
        <f t="shared" si="47"/>
        <v>KOR_1994</v>
      </c>
      <c r="B729" t="s">
        <v>23</v>
      </c>
      <c r="C729" s="8" t="s">
        <v>55</v>
      </c>
      <c r="D729" s="4">
        <v>1994</v>
      </c>
      <c r="E729" s="30">
        <f t="shared" si="50"/>
        <v>5.0516111056009931</v>
      </c>
      <c r="F729" s="31">
        <f t="shared" si="48"/>
        <v>5.4674999713897705</v>
      </c>
      <c r="G729" s="32">
        <v>5.684999942779541</v>
      </c>
      <c r="H729" s="32">
        <v>5.25</v>
      </c>
      <c r="I729" s="30">
        <v>4.374666690826416</v>
      </c>
      <c r="J729" s="31">
        <f t="shared" si="49"/>
        <v>5</v>
      </c>
      <c r="K729" s="32">
        <v>6</v>
      </c>
      <c r="L729" s="32">
        <v>3</v>
      </c>
      <c r="M729" s="33">
        <v>6</v>
      </c>
    </row>
    <row r="730" spans="1:13" x14ac:dyDescent="0.25">
      <c r="A730" s="11" t="str">
        <f t="shared" si="47"/>
        <v>KOR_1995</v>
      </c>
      <c r="B730" t="s">
        <v>23</v>
      </c>
      <c r="C730" s="8" t="s">
        <v>55</v>
      </c>
      <c r="D730" s="4">
        <v>1995</v>
      </c>
      <c r="E730" s="30">
        <f t="shared" si="50"/>
        <v>5.0360492070515948</v>
      </c>
      <c r="F730" s="31">
        <f t="shared" si="48"/>
        <v>5.4284811019897461</v>
      </c>
      <c r="G730" s="32">
        <v>5.6069622039794922</v>
      </c>
      <c r="H730" s="32">
        <v>5.25</v>
      </c>
      <c r="I730" s="30">
        <v>4.3593330383300781</v>
      </c>
      <c r="J730" s="31">
        <f t="shared" si="49"/>
        <v>5</v>
      </c>
      <c r="K730" s="32">
        <v>6</v>
      </c>
      <c r="L730" s="32">
        <v>3</v>
      </c>
      <c r="M730" s="33">
        <v>6</v>
      </c>
    </row>
    <row r="731" spans="1:13" x14ac:dyDescent="0.25">
      <c r="A731" s="11" t="str">
        <f t="shared" si="47"/>
        <v>KOR_1996</v>
      </c>
      <c r="B731" t="s">
        <v>23</v>
      </c>
      <c r="C731" s="8" t="s">
        <v>55</v>
      </c>
      <c r="D731" s="4">
        <v>1996</v>
      </c>
      <c r="E731" s="30">
        <f t="shared" si="50"/>
        <v>5.0188208421071367</v>
      </c>
      <c r="F731" s="31">
        <f t="shared" si="48"/>
        <v>5.3894624710083008</v>
      </c>
      <c r="G731" s="32">
        <v>5.5289249420166016</v>
      </c>
      <c r="H731" s="32">
        <v>5.25</v>
      </c>
      <c r="I731" s="30">
        <v>4.3340001106262207</v>
      </c>
      <c r="J731" s="31">
        <f t="shared" si="49"/>
        <v>5</v>
      </c>
      <c r="K731" s="32">
        <v>6</v>
      </c>
      <c r="L731" s="32">
        <v>3</v>
      </c>
      <c r="M731" s="33">
        <v>6</v>
      </c>
    </row>
    <row r="732" spans="1:13" x14ac:dyDescent="0.25">
      <c r="A732" s="11" t="str">
        <f t="shared" si="47"/>
        <v>KOR_1997</v>
      </c>
      <c r="B732" t="s">
        <v>23</v>
      </c>
      <c r="C732" s="8" t="s">
        <v>55</v>
      </c>
      <c r="D732" s="4">
        <v>1997</v>
      </c>
      <c r="E732" s="30">
        <f t="shared" si="50"/>
        <v>4.9930368264516192</v>
      </c>
      <c r="F732" s="31">
        <f t="shared" si="48"/>
        <v>5.3504438400268555</v>
      </c>
      <c r="G732" s="32">
        <v>5.4508876800537109</v>
      </c>
      <c r="H732" s="32">
        <v>5.25</v>
      </c>
      <c r="I732" s="30">
        <v>4.2573332786560059</v>
      </c>
      <c r="J732" s="31">
        <f t="shared" si="49"/>
        <v>5</v>
      </c>
      <c r="K732" s="32">
        <v>6</v>
      </c>
      <c r="L732" s="32">
        <v>3</v>
      </c>
      <c r="M732" s="33">
        <v>6</v>
      </c>
    </row>
    <row r="733" spans="1:13" x14ac:dyDescent="0.25">
      <c r="A733" s="11" t="str">
        <f t="shared" si="47"/>
        <v>KOR_1998</v>
      </c>
      <c r="B733" t="s">
        <v>23</v>
      </c>
      <c r="C733" s="8" t="s">
        <v>55</v>
      </c>
      <c r="D733" s="4">
        <v>1998</v>
      </c>
      <c r="E733" s="30">
        <f t="shared" si="50"/>
        <v>4.1361416578292847</v>
      </c>
      <c r="F733" s="31">
        <f t="shared" si="48"/>
        <v>5.3114249706268311</v>
      </c>
      <c r="G733" s="32">
        <v>5.3728499412536621</v>
      </c>
      <c r="H733" s="32">
        <v>5.25</v>
      </c>
      <c r="I733" s="30">
        <v>2.9440000057220459</v>
      </c>
      <c r="J733" s="31">
        <f t="shared" si="49"/>
        <v>3.75</v>
      </c>
      <c r="K733" s="32">
        <v>6</v>
      </c>
      <c r="L733" s="32">
        <v>3</v>
      </c>
      <c r="M733" s="33">
        <v>2.25</v>
      </c>
    </row>
    <row r="734" spans="1:13" x14ac:dyDescent="0.25">
      <c r="A734" s="11" t="str">
        <f t="shared" si="47"/>
        <v>KOR_1999</v>
      </c>
      <c r="B734" t="s">
        <v>23</v>
      </c>
      <c r="C734" s="8" t="s">
        <v>55</v>
      </c>
      <c r="D734" s="4">
        <v>1999</v>
      </c>
      <c r="E734" s="30">
        <f t="shared" si="50"/>
        <v>3.9008599917093911</v>
      </c>
      <c r="F734" s="31">
        <f t="shared" si="48"/>
        <v>5.3050799369812012</v>
      </c>
      <c r="G734" s="32">
        <v>5.3601598739624023</v>
      </c>
      <c r="H734" s="32">
        <v>5.25</v>
      </c>
      <c r="I734" s="30">
        <v>2.5450000762939453</v>
      </c>
      <c r="J734" s="31">
        <f t="shared" si="49"/>
        <v>3.4166666666666665</v>
      </c>
      <c r="K734" s="32">
        <v>6</v>
      </c>
      <c r="L734" s="32">
        <v>2</v>
      </c>
      <c r="M734" s="33">
        <v>2.25</v>
      </c>
    </row>
    <row r="735" spans="1:13" x14ac:dyDescent="0.25">
      <c r="A735" s="11" t="str">
        <f t="shared" si="47"/>
        <v>KOR_2000</v>
      </c>
      <c r="B735" t="s">
        <v>23</v>
      </c>
      <c r="C735" s="8" t="s">
        <v>55</v>
      </c>
      <c r="D735" s="4">
        <v>2000</v>
      </c>
      <c r="E735" s="30">
        <f t="shared" si="50"/>
        <v>3.8502866824467978</v>
      </c>
      <c r="F735" s="31">
        <f t="shared" si="48"/>
        <v>5.2368600368499756</v>
      </c>
      <c r="G735" s="32">
        <v>5.3474698066711426</v>
      </c>
      <c r="H735" s="32">
        <v>5.1262502670288086</v>
      </c>
      <c r="I735" s="30">
        <v>2.378000020980835</v>
      </c>
      <c r="J735" s="31">
        <f t="shared" si="49"/>
        <v>3.4166666666666665</v>
      </c>
      <c r="K735" s="32">
        <v>6</v>
      </c>
      <c r="L735" s="32">
        <v>2</v>
      </c>
      <c r="M735" s="33">
        <v>2.25</v>
      </c>
    </row>
    <row r="736" spans="1:13" x14ac:dyDescent="0.25">
      <c r="A736" s="11" t="str">
        <f t="shared" si="47"/>
        <v>KOR_2001</v>
      </c>
      <c r="B736" t="s">
        <v>23</v>
      </c>
      <c r="C736" s="8" t="s">
        <v>55</v>
      </c>
      <c r="D736" s="4">
        <v>2001</v>
      </c>
      <c r="E736" s="30">
        <f t="shared" si="50"/>
        <v>3.5035328070322671</v>
      </c>
      <c r="F736" s="31">
        <f t="shared" si="48"/>
        <v>4.2617651224136353</v>
      </c>
      <c r="G736" s="32">
        <v>3.3972799777984619</v>
      </c>
      <c r="H736" s="32">
        <v>5.1262502670288086</v>
      </c>
      <c r="I736" s="30">
        <v>2.247666597366333</v>
      </c>
      <c r="J736" s="31">
        <f t="shared" si="49"/>
        <v>3.4166666666666665</v>
      </c>
      <c r="K736" s="32">
        <v>6</v>
      </c>
      <c r="L736" s="32">
        <v>2</v>
      </c>
      <c r="M736" s="33">
        <v>2.25</v>
      </c>
    </row>
    <row r="737" spans="1:13" x14ac:dyDescent="0.25">
      <c r="A737" s="11" t="str">
        <f t="shared" si="47"/>
        <v>KOR_2002</v>
      </c>
      <c r="B737" t="s">
        <v>23</v>
      </c>
      <c r="C737" s="8" t="s">
        <v>55</v>
      </c>
      <c r="D737" s="4">
        <v>2002</v>
      </c>
      <c r="E737" s="30">
        <f t="shared" si="50"/>
        <v>3.2236956258614859</v>
      </c>
      <c r="F737" s="31">
        <f t="shared" si="48"/>
        <v>4.2554202079772949</v>
      </c>
      <c r="G737" s="32">
        <v>3.3845901489257813</v>
      </c>
      <c r="H737" s="32">
        <v>5.1262502670288086</v>
      </c>
      <c r="I737" s="30">
        <v>0.58133333921432495</v>
      </c>
      <c r="J737" s="31">
        <f t="shared" si="49"/>
        <v>3.4166666666666665</v>
      </c>
      <c r="K737" s="32">
        <v>6</v>
      </c>
      <c r="L737" s="32">
        <v>2</v>
      </c>
      <c r="M737" s="33">
        <v>2.25</v>
      </c>
    </row>
    <row r="738" spans="1:13" x14ac:dyDescent="0.25">
      <c r="A738" s="11" t="str">
        <f t="shared" si="47"/>
        <v>KOR_2003</v>
      </c>
      <c r="B738" t="s">
        <v>23</v>
      </c>
      <c r="C738" s="8" t="s">
        <v>55</v>
      </c>
      <c r="D738" s="4">
        <v>2003</v>
      </c>
      <c r="E738" s="30">
        <f t="shared" si="50"/>
        <v>3.2190250555674234</v>
      </c>
      <c r="F738" s="31">
        <f t="shared" si="48"/>
        <v>4.249075174331665</v>
      </c>
      <c r="G738" s="32">
        <v>3.3719000816345215</v>
      </c>
      <c r="H738" s="32">
        <v>5.1262502670288086</v>
      </c>
      <c r="I738" s="30">
        <v>0.56599998474121094</v>
      </c>
      <c r="J738" s="31">
        <f t="shared" si="49"/>
        <v>3.4166666666666665</v>
      </c>
      <c r="K738" s="32">
        <v>6</v>
      </c>
      <c r="L738" s="32">
        <v>2</v>
      </c>
      <c r="M738" s="33">
        <v>2.25</v>
      </c>
    </row>
    <row r="739" spans="1:13" x14ac:dyDescent="0.25">
      <c r="A739" s="11" t="str">
        <f t="shared" si="47"/>
        <v>KOR_2004</v>
      </c>
      <c r="B739" t="s">
        <v>23</v>
      </c>
      <c r="C739" s="8" t="s">
        <v>55</v>
      </c>
      <c r="D739" s="4">
        <v>2004</v>
      </c>
      <c r="E739" s="30">
        <f t="shared" si="50"/>
        <v>3.0031420091787973</v>
      </c>
      <c r="F739" s="31">
        <f t="shared" si="48"/>
        <v>4.2295093536376953</v>
      </c>
      <c r="G739" s="32">
        <v>3.3611750602722168</v>
      </c>
      <c r="H739" s="32">
        <v>5.0978436470031738</v>
      </c>
      <c r="I739" s="30">
        <v>0.5598333477973938</v>
      </c>
      <c r="J739" s="31">
        <f t="shared" si="49"/>
        <v>3</v>
      </c>
      <c r="K739" s="32">
        <v>4.75</v>
      </c>
      <c r="L739" s="32">
        <v>2</v>
      </c>
      <c r="M739" s="33">
        <v>2.25</v>
      </c>
    </row>
    <row r="740" spans="1:13" x14ac:dyDescent="0.25">
      <c r="A740" s="11" t="str">
        <f t="shared" si="47"/>
        <v>KOR_2005</v>
      </c>
      <c r="B740" t="s">
        <v>23</v>
      </c>
      <c r="C740" s="8" t="s">
        <v>55</v>
      </c>
      <c r="D740" s="4">
        <v>2005</v>
      </c>
      <c r="E740" s="30">
        <f t="shared" si="50"/>
        <v>2.8289256989955902</v>
      </c>
      <c r="F740" s="31">
        <f t="shared" si="48"/>
        <v>4.2099437713623047</v>
      </c>
      <c r="G740" s="32">
        <v>3.3504500389099121</v>
      </c>
      <c r="H740" s="32">
        <v>5.0694375038146973</v>
      </c>
      <c r="I740" s="30">
        <v>0.55366665124893188</v>
      </c>
      <c r="J740" s="31">
        <f t="shared" si="49"/>
        <v>2.6666666666666665</v>
      </c>
      <c r="K740" s="32">
        <v>4.75</v>
      </c>
      <c r="L740" s="32">
        <v>1</v>
      </c>
      <c r="M740" s="33">
        <v>2.25</v>
      </c>
    </row>
    <row r="741" spans="1:13" x14ac:dyDescent="0.25">
      <c r="A741" s="11" t="str">
        <f t="shared" si="47"/>
        <v>KOR_2006</v>
      </c>
      <c r="B741" t="s">
        <v>23</v>
      </c>
      <c r="C741" s="8" t="s">
        <v>55</v>
      </c>
      <c r="D741" s="4">
        <v>2006</v>
      </c>
      <c r="E741" s="30">
        <f t="shared" si="50"/>
        <v>2.7807093958059945</v>
      </c>
      <c r="F741" s="31">
        <f t="shared" si="48"/>
        <v>4.0653781890869141</v>
      </c>
      <c r="G741" s="32">
        <v>3.3397250175476074</v>
      </c>
      <c r="H741" s="32">
        <v>4.7910313606262207</v>
      </c>
      <c r="I741" s="30">
        <v>0.55349999666213989</v>
      </c>
      <c r="J741" s="31">
        <f t="shared" si="49"/>
        <v>2.6666666666666665</v>
      </c>
      <c r="K741" s="32">
        <v>4.75</v>
      </c>
      <c r="L741" s="32">
        <v>1</v>
      </c>
      <c r="M741" s="33">
        <v>2.25</v>
      </c>
    </row>
    <row r="742" spans="1:13" x14ac:dyDescent="0.25">
      <c r="A742" s="11" t="str">
        <f t="shared" si="47"/>
        <v>KOR_2007</v>
      </c>
      <c r="B742" t="s">
        <v>23</v>
      </c>
      <c r="C742" s="8" t="s">
        <v>55</v>
      </c>
      <c r="D742" s="4">
        <v>2007</v>
      </c>
      <c r="E742" s="30">
        <f t="shared" si="50"/>
        <v>2.7741596798102059</v>
      </c>
      <c r="F742" s="31">
        <f t="shared" si="48"/>
        <v>4.0458123683929443</v>
      </c>
      <c r="G742" s="32">
        <v>3.3289999961853027</v>
      </c>
      <c r="H742" s="32">
        <v>4.7626247406005859</v>
      </c>
      <c r="I742" s="30">
        <v>0.5533333420753479</v>
      </c>
      <c r="J742" s="31">
        <f t="shared" si="49"/>
        <v>2.6666666666666665</v>
      </c>
      <c r="K742" s="32">
        <v>4.75</v>
      </c>
      <c r="L742" s="32">
        <v>1</v>
      </c>
      <c r="M742" s="33">
        <v>2.25</v>
      </c>
    </row>
    <row r="743" spans="1:13" x14ac:dyDescent="0.25">
      <c r="A743" s="11" t="str">
        <f t="shared" si="47"/>
        <v>KOR_2008</v>
      </c>
      <c r="B743" t="s">
        <v>23</v>
      </c>
      <c r="C743" s="8" t="s">
        <v>55</v>
      </c>
      <c r="D743" s="4">
        <v>2008</v>
      </c>
      <c r="E743" s="30">
        <f t="shared" si="50"/>
        <v>2.7731607556343079</v>
      </c>
      <c r="F743" s="31">
        <f t="shared" si="48"/>
        <v>4.0473155975341797</v>
      </c>
      <c r="G743" s="32">
        <v>3.3289999961853027</v>
      </c>
      <c r="H743" s="32">
        <v>4.7656311988830566</v>
      </c>
      <c r="I743" s="30">
        <v>0.54433333873748779</v>
      </c>
      <c r="J743" s="31">
        <f t="shared" si="49"/>
        <v>2.6666666666666665</v>
      </c>
      <c r="K743" s="32">
        <v>4.75</v>
      </c>
      <c r="L743" s="32">
        <v>1</v>
      </c>
      <c r="M743" s="33">
        <v>2.25</v>
      </c>
    </row>
    <row r="744" spans="1:13" x14ac:dyDescent="0.25">
      <c r="A744" s="11" t="str">
        <f t="shared" si="47"/>
        <v>KOR_2009</v>
      </c>
      <c r="B744" t="s">
        <v>23</v>
      </c>
      <c r="C744" s="8" t="s">
        <v>55</v>
      </c>
      <c r="D744" s="4">
        <v>2009</v>
      </c>
      <c r="E744" s="30">
        <f t="shared" si="50"/>
        <v>2.7304951647917428</v>
      </c>
      <c r="F744" s="31">
        <f t="shared" si="48"/>
        <v>3.923818826675415</v>
      </c>
      <c r="G744" s="32">
        <v>3.3289999961853027</v>
      </c>
      <c r="H744" s="32">
        <v>4.5186376571655273</v>
      </c>
      <c r="I744" s="30">
        <v>0.53533333539962769</v>
      </c>
      <c r="J744" s="31">
        <f t="shared" si="49"/>
        <v>2.6666666666666665</v>
      </c>
      <c r="K744" s="32">
        <v>4.75</v>
      </c>
      <c r="L744" s="32">
        <v>1</v>
      </c>
      <c r="M744" s="33">
        <v>2.25</v>
      </c>
    </row>
    <row r="745" spans="1:13" x14ac:dyDescent="0.25">
      <c r="A745" s="11" t="str">
        <f t="shared" si="47"/>
        <v>KOR_2010</v>
      </c>
      <c r="B745" t="s">
        <v>23</v>
      </c>
      <c r="C745" s="8" t="s">
        <v>55</v>
      </c>
      <c r="D745" s="4">
        <v>2010</v>
      </c>
      <c r="E745" s="30">
        <f t="shared" si="50"/>
        <v>2.7920239369074502</v>
      </c>
      <c r="F745" s="31">
        <f t="shared" si="48"/>
        <v>4.1128218173980713</v>
      </c>
      <c r="G745" s="32">
        <v>3.7039999961853027</v>
      </c>
      <c r="H745" s="32">
        <v>4.5216436386108398</v>
      </c>
      <c r="I745" s="30">
        <v>0.52649998664855957</v>
      </c>
      <c r="J745" s="31">
        <f t="shared" si="49"/>
        <v>2.6666666666666665</v>
      </c>
      <c r="K745" s="32">
        <v>4.75</v>
      </c>
      <c r="L745" s="32">
        <v>1</v>
      </c>
      <c r="M745" s="33">
        <v>2.25</v>
      </c>
    </row>
    <row r="746" spans="1:13" x14ac:dyDescent="0.25">
      <c r="A746" s="11" t="str">
        <f t="shared" si="47"/>
        <v>KOR_2011</v>
      </c>
      <c r="B746" t="s">
        <v>23</v>
      </c>
      <c r="C746" s="8" t="s">
        <v>55</v>
      </c>
      <c r="D746" s="4">
        <v>2011</v>
      </c>
      <c r="E746" s="30">
        <f t="shared" si="50"/>
        <v>2.7910527884960175</v>
      </c>
      <c r="F746" s="31">
        <f t="shared" si="48"/>
        <v>4.1143250465393066</v>
      </c>
      <c r="G746" s="32">
        <v>3.7039999961853027</v>
      </c>
      <c r="H746" s="32">
        <v>4.5246500968933105</v>
      </c>
      <c r="I746" s="30">
        <v>0.51766663789749146</v>
      </c>
      <c r="J746" s="31">
        <f t="shared" si="49"/>
        <v>2.6666666666666665</v>
      </c>
      <c r="K746" s="32">
        <v>4.75</v>
      </c>
      <c r="L746" s="32">
        <v>1</v>
      </c>
      <c r="M746" s="33">
        <v>2.25</v>
      </c>
    </row>
    <row r="747" spans="1:13" x14ac:dyDescent="0.25">
      <c r="A747" s="11" t="str">
        <f t="shared" si="47"/>
        <v>KOR_2012</v>
      </c>
      <c r="B747" t="s">
        <v>23</v>
      </c>
      <c r="C747" s="8" t="s">
        <v>55</v>
      </c>
      <c r="D747" s="4">
        <v>2012</v>
      </c>
      <c r="E747" s="30">
        <f t="shared" si="50"/>
        <v>2.7502690851688385</v>
      </c>
      <c r="F747" s="31">
        <f t="shared" si="48"/>
        <v>3.9963905811309814</v>
      </c>
      <c r="G747" s="32">
        <v>3.7039999961853027</v>
      </c>
      <c r="H747" s="32">
        <v>4.2887811660766602</v>
      </c>
      <c r="I747" s="30">
        <v>0.50883334875106812</v>
      </c>
      <c r="J747" s="31">
        <f t="shared" si="49"/>
        <v>2.6666666666666665</v>
      </c>
      <c r="K747" s="32">
        <v>4.75</v>
      </c>
      <c r="L747" s="32">
        <v>1</v>
      </c>
      <c r="M747" s="33">
        <v>2.25</v>
      </c>
    </row>
    <row r="748" spans="1:13" x14ac:dyDescent="0.25">
      <c r="A748" s="11" t="str">
        <f t="shared" si="47"/>
        <v>KOR_2013</v>
      </c>
      <c r="B748" t="s">
        <v>23</v>
      </c>
      <c r="C748" s="8" t="s">
        <v>55</v>
      </c>
      <c r="D748" s="4">
        <v>2013</v>
      </c>
      <c r="E748" s="30">
        <f t="shared" si="50"/>
        <v>2.7492979367574057</v>
      </c>
      <c r="F748" s="31">
        <f t="shared" si="48"/>
        <v>3.9978938102722168</v>
      </c>
      <c r="G748" s="32">
        <v>3.7039999961853027</v>
      </c>
      <c r="H748" s="32">
        <v>4.2917876243591309</v>
      </c>
      <c r="I748" s="30">
        <v>0.5</v>
      </c>
      <c r="J748" s="31">
        <f t="shared" si="49"/>
        <v>2.6666666666666665</v>
      </c>
      <c r="K748" s="32">
        <v>4.75</v>
      </c>
      <c r="L748" s="32">
        <v>1</v>
      </c>
      <c r="M748" s="33">
        <v>2.25</v>
      </c>
    </row>
    <row r="749" spans="1:13" x14ac:dyDescent="0.25">
      <c r="A749" s="11" t="str">
        <f t="shared" ref="A749:A804" si="51">B749&amp;"_"&amp;D749</f>
        <v>LUX_1975</v>
      </c>
      <c r="B749" s="14" t="s">
        <v>24</v>
      </c>
      <c r="C749" s="7" t="s">
        <v>56</v>
      </c>
      <c r="D749" s="6">
        <v>1975</v>
      </c>
      <c r="E749" s="34">
        <f t="shared" si="50"/>
        <v>5.4787499904632568</v>
      </c>
      <c r="F749" s="35">
        <f t="shared" ref="F749:F804" si="52">AVERAGE(G749:H749)</f>
        <v>5.4700000286102295</v>
      </c>
      <c r="G749" s="36">
        <v>6</v>
      </c>
      <c r="H749" s="36">
        <v>4.940000057220459</v>
      </c>
      <c r="I749" s="34">
        <v>6</v>
      </c>
      <c r="J749" s="35">
        <f t="shared" ref="J749:J804" si="53">AVERAGE(K749:M749)</f>
        <v>5.3108332951863604</v>
      </c>
      <c r="K749" s="36">
        <v>5.932499885559082</v>
      </c>
      <c r="L749" s="36">
        <v>4</v>
      </c>
      <c r="M749" s="37">
        <v>6</v>
      </c>
    </row>
    <row r="750" spans="1:13" x14ac:dyDescent="0.25">
      <c r="A750" s="11" t="str">
        <f t="shared" si="51"/>
        <v>LUX_1976</v>
      </c>
      <c r="B750" t="s">
        <v>24</v>
      </c>
      <c r="C750" s="7" t="s">
        <v>56</v>
      </c>
      <c r="D750" s="6">
        <v>1976</v>
      </c>
      <c r="E750" s="34">
        <f t="shared" si="50"/>
        <v>5.4787499904632568</v>
      </c>
      <c r="F750" s="35">
        <f t="shared" si="52"/>
        <v>5.4700000286102295</v>
      </c>
      <c r="G750" s="36">
        <v>6</v>
      </c>
      <c r="H750" s="36">
        <v>4.940000057220459</v>
      </c>
      <c r="I750" s="34">
        <v>6</v>
      </c>
      <c r="J750" s="35">
        <f t="shared" si="53"/>
        <v>5.3108332951863604</v>
      </c>
      <c r="K750" s="36">
        <v>5.932499885559082</v>
      </c>
      <c r="L750" s="36">
        <v>4</v>
      </c>
      <c r="M750" s="37">
        <v>6</v>
      </c>
    </row>
    <row r="751" spans="1:13" x14ac:dyDescent="0.25">
      <c r="A751" s="11" t="str">
        <f t="shared" si="51"/>
        <v>LUX_1977</v>
      </c>
      <c r="B751" t="s">
        <v>24</v>
      </c>
      <c r="C751" s="7" t="s">
        <v>56</v>
      </c>
      <c r="D751" s="6">
        <v>1977</v>
      </c>
      <c r="E751" s="34">
        <f t="shared" si="50"/>
        <v>5.4787499904632568</v>
      </c>
      <c r="F751" s="35">
        <f t="shared" si="52"/>
        <v>5.4700000286102295</v>
      </c>
      <c r="G751" s="36">
        <v>6</v>
      </c>
      <c r="H751" s="36">
        <v>4.940000057220459</v>
      </c>
      <c r="I751" s="34">
        <v>6</v>
      </c>
      <c r="J751" s="35">
        <f t="shared" si="53"/>
        <v>5.3108332951863604</v>
      </c>
      <c r="K751" s="36">
        <v>5.932499885559082</v>
      </c>
      <c r="L751" s="36">
        <v>4</v>
      </c>
      <c r="M751" s="37">
        <v>6</v>
      </c>
    </row>
    <row r="752" spans="1:13" x14ac:dyDescent="0.25">
      <c r="A752" s="11" t="str">
        <f t="shared" si="51"/>
        <v>LUX_1978</v>
      </c>
      <c r="B752" t="s">
        <v>24</v>
      </c>
      <c r="C752" s="7" t="s">
        <v>56</v>
      </c>
      <c r="D752" s="6">
        <v>1978</v>
      </c>
      <c r="E752" s="34">
        <f t="shared" si="50"/>
        <v>5.4787499904632568</v>
      </c>
      <c r="F752" s="35">
        <f t="shared" si="52"/>
        <v>5.4700000286102295</v>
      </c>
      <c r="G752" s="36">
        <v>6</v>
      </c>
      <c r="H752" s="36">
        <v>4.940000057220459</v>
      </c>
      <c r="I752" s="34">
        <v>6</v>
      </c>
      <c r="J752" s="35">
        <f t="shared" si="53"/>
        <v>5.3108332951863604</v>
      </c>
      <c r="K752" s="36">
        <v>5.932499885559082</v>
      </c>
      <c r="L752" s="36">
        <v>4</v>
      </c>
      <c r="M752" s="37">
        <v>6</v>
      </c>
    </row>
    <row r="753" spans="1:13" x14ac:dyDescent="0.25">
      <c r="A753" s="11" t="str">
        <f t="shared" si="51"/>
        <v>LUX_1979</v>
      </c>
      <c r="B753" t="s">
        <v>24</v>
      </c>
      <c r="C753" s="7" t="s">
        <v>56</v>
      </c>
      <c r="D753" s="6">
        <v>1979</v>
      </c>
      <c r="E753" s="34">
        <f t="shared" si="50"/>
        <v>5.4787499904632568</v>
      </c>
      <c r="F753" s="35">
        <f t="shared" si="52"/>
        <v>5.4700000286102295</v>
      </c>
      <c r="G753" s="36">
        <v>6</v>
      </c>
      <c r="H753" s="36">
        <v>4.940000057220459</v>
      </c>
      <c r="I753" s="34">
        <v>6</v>
      </c>
      <c r="J753" s="35">
        <f t="shared" si="53"/>
        <v>5.3108332951863604</v>
      </c>
      <c r="K753" s="36">
        <v>5.932499885559082</v>
      </c>
      <c r="L753" s="36">
        <v>4</v>
      </c>
      <c r="M753" s="37">
        <v>6</v>
      </c>
    </row>
    <row r="754" spans="1:13" x14ac:dyDescent="0.25">
      <c r="A754" s="11" t="str">
        <f t="shared" si="51"/>
        <v>LUX_1980</v>
      </c>
      <c r="B754" t="s">
        <v>24</v>
      </c>
      <c r="C754" s="7" t="s">
        <v>56</v>
      </c>
      <c r="D754" s="6">
        <v>1980</v>
      </c>
      <c r="E754" s="34">
        <f t="shared" si="50"/>
        <v>5.4787499904632568</v>
      </c>
      <c r="F754" s="35">
        <f t="shared" si="52"/>
        <v>5.4700000286102295</v>
      </c>
      <c r="G754" s="36">
        <v>6</v>
      </c>
      <c r="H754" s="36">
        <v>4.940000057220459</v>
      </c>
      <c r="I754" s="34">
        <v>6</v>
      </c>
      <c r="J754" s="35">
        <f t="shared" si="53"/>
        <v>5.3108332951863604</v>
      </c>
      <c r="K754" s="36">
        <v>5.932499885559082</v>
      </c>
      <c r="L754" s="36">
        <v>4</v>
      </c>
      <c r="M754" s="37">
        <v>6</v>
      </c>
    </row>
    <row r="755" spans="1:13" x14ac:dyDescent="0.25">
      <c r="A755" s="11" t="str">
        <f t="shared" si="51"/>
        <v>LUX_1981</v>
      </c>
      <c r="B755" t="s">
        <v>24</v>
      </c>
      <c r="C755" s="7" t="s">
        <v>56</v>
      </c>
      <c r="D755" s="6">
        <v>1981</v>
      </c>
      <c r="E755" s="34">
        <f t="shared" si="50"/>
        <v>5.4787499904632568</v>
      </c>
      <c r="F755" s="35">
        <f t="shared" si="52"/>
        <v>5.4700000286102295</v>
      </c>
      <c r="G755" s="36">
        <v>6</v>
      </c>
      <c r="H755" s="36">
        <v>4.940000057220459</v>
      </c>
      <c r="I755" s="34">
        <v>6</v>
      </c>
      <c r="J755" s="35">
        <f t="shared" si="53"/>
        <v>5.3108332951863604</v>
      </c>
      <c r="K755" s="36">
        <v>5.932499885559082</v>
      </c>
      <c r="L755" s="36">
        <v>4</v>
      </c>
      <c r="M755" s="37">
        <v>6</v>
      </c>
    </row>
    <row r="756" spans="1:13" x14ac:dyDescent="0.25">
      <c r="A756" s="11" t="str">
        <f t="shared" si="51"/>
        <v>LUX_1982</v>
      </c>
      <c r="B756" t="s">
        <v>24</v>
      </c>
      <c r="C756" s="7" t="s">
        <v>56</v>
      </c>
      <c r="D756" s="6">
        <v>1982</v>
      </c>
      <c r="E756" s="34">
        <f t="shared" si="50"/>
        <v>5.4787499904632568</v>
      </c>
      <c r="F756" s="35">
        <f t="shared" si="52"/>
        <v>5.4700000286102295</v>
      </c>
      <c r="G756" s="36">
        <v>6</v>
      </c>
      <c r="H756" s="36">
        <v>4.940000057220459</v>
      </c>
      <c r="I756" s="34">
        <v>6</v>
      </c>
      <c r="J756" s="35">
        <f t="shared" si="53"/>
        <v>5.3108332951863604</v>
      </c>
      <c r="K756" s="36">
        <v>5.932499885559082</v>
      </c>
      <c r="L756" s="36">
        <v>4</v>
      </c>
      <c r="M756" s="37">
        <v>6</v>
      </c>
    </row>
    <row r="757" spans="1:13" x14ac:dyDescent="0.25">
      <c r="A757" s="11" t="str">
        <f t="shared" si="51"/>
        <v>LUX_1983</v>
      </c>
      <c r="B757" t="s">
        <v>24</v>
      </c>
      <c r="C757" s="7" t="s">
        <v>56</v>
      </c>
      <c r="D757" s="6">
        <v>1983</v>
      </c>
      <c r="E757" s="34">
        <f t="shared" si="50"/>
        <v>5.4787499904632568</v>
      </c>
      <c r="F757" s="35">
        <f t="shared" si="52"/>
        <v>5.4700000286102295</v>
      </c>
      <c r="G757" s="36">
        <v>6</v>
      </c>
      <c r="H757" s="36">
        <v>4.940000057220459</v>
      </c>
      <c r="I757" s="34">
        <v>6</v>
      </c>
      <c r="J757" s="35">
        <f t="shared" si="53"/>
        <v>5.3108332951863604</v>
      </c>
      <c r="K757" s="36">
        <v>5.932499885559082</v>
      </c>
      <c r="L757" s="36">
        <v>4</v>
      </c>
      <c r="M757" s="37">
        <v>6</v>
      </c>
    </row>
    <row r="758" spans="1:13" x14ac:dyDescent="0.25">
      <c r="A758" s="11" t="str">
        <f t="shared" si="51"/>
        <v>LUX_1984</v>
      </c>
      <c r="B758" t="s">
        <v>24</v>
      </c>
      <c r="C758" s="7" t="s">
        <v>56</v>
      </c>
      <c r="D758" s="6">
        <v>1984</v>
      </c>
      <c r="E758" s="34">
        <f t="shared" si="50"/>
        <v>5.4787499904632568</v>
      </c>
      <c r="F758" s="35">
        <f t="shared" si="52"/>
        <v>5.4700000286102295</v>
      </c>
      <c r="G758" s="36">
        <v>6</v>
      </c>
      <c r="H758" s="36">
        <v>4.940000057220459</v>
      </c>
      <c r="I758" s="34">
        <v>6</v>
      </c>
      <c r="J758" s="35">
        <f t="shared" si="53"/>
        <v>5.3108332951863604</v>
      </c>
      <c r="K758" s="36">
        <v>5.932499885559082</v>
      </c>
      <c r="L758" s="36">
        <v>4</v>
      </c>
      <c r="M758" s="37">
        <v>6</v>
      </c>
    </row>
    <row r="759" spans="1:13" x14ac:dyDescent="0.25">
      <c r="A759" s="11" t="str">
        <f t="shared" si="51"/>
        <v>LUX_1985</v>
      </c>
      <c r="B759" t="s">
        <v>24</v>
      </c>
      <c r="C759" s="7" t="s">
        <v>56</v>
      </c>
      <c r="D759" s="6">
        <v>1985</v>
      </c>
      <c r="E759" s="34">
        <f t="shared" si="50"/>
        <v>5.4787499904632568</v>
      </c>
      <c r="F759" s="35">
        <f t="shared" si="52"/>
        <v>5.4700000286102295</v>
      </c>
      <c r="G759" s="36">
        <v>6</v>
      </c>
      <c r="H759" s="36">
        <v>4.940000057220459</v>
      </c>
      <c r="I759" s="34">
        <v>6</v>
      </c>
      <c r="J759" s="35">
        <f t="shared" si="53"/>
        <v>5.3108332951863604</v>
      </c>
      <c r="K759" s="36">
        <v>5.932499885559082</v>
      </c>
      <c r="L759" s="36">
        <v>4</v>
      </c>
      <c r="M759" s="37">
        <v>6</v>
      </c>
    </row>
    <row r="760" spans="1:13" x14ac:dyDescent="0.25">
      <c r="A760" s="11" t="str">
        <f t="shared" si="51"/>
        <v>LUX_1986</v>
      </c>
      <c r="B760" t="s">
        <v>24</v>
      </c>
      <c r="C760" s="7" t="s">
        <v>56</v>
      </c>
      <c r="D760" s="6">
        <v>1986</v>
      </c>
      <c r="E760" s="34">
        <f t="shared" si="50"/>
        <v>5.4787499904632568</v>
      </c>
      <c r="F760" s="35">
        <f t="shared" si="52"/>
        <v>5.4700000286102295</v>
      </c>
      <c r="G760" s="36">
        <v>6</v>
      </c>
      <c r="H760" s="36">
        <v>4.940000057220459</v>
      </c>
      <c r="I760" s="34">
        <v>6</v>
      </c>
      <c r="J760" s="35">
        <f t="shared" si="53"/>
        <v>5.3108332951863604</v>
      </c>
      <c r="K760" s="36">
        <v>5.932499885559082</v>
      </c>
      <c r="L760" s="36">
        <v>4</v>
      </c>
      <c r="M760" s="37">
        <v>6</v>
      </c>
    </row>
    <row r="761" spans="1:13" x14ac:dyDescent="0.25">
      <c r="A761" s="11" t="str">
        <f t="shared" si="51"/>
        <v>LUX_1987</v>
      </c>
      <c r="B761" t="s">
        <v>24</v>
      </c>
      <c r="C761" s="7" t="s">
        <v>56</v>
      </c>
      <c r="D761" s="6">
        <v>1987</v>
      </c>
      <c r="E761" s="34">
        <f t="shared" si="50"/>
        <v>5.4787499904632568</v>
      </c>
      <c r="F761" s="35">
        <f t="shared" si="52"/>
        <v>5.4700000286102295</v>
      </c>
      <c r="G761" s="36">
        <v>6</v>
      </c>
      <c r="H761" s="36">
        <v>4.940000057220459</v>
      </c>
      <c r="I761" s="34">
        <v>6</v>
      </c>
      <c r="J761" s="35">
        <f t="shared" si="53"/>
        <v>5.3108332951863604</v>
      </c>
      <c r="K761" s="36">
        <v>5.932499885559082</v>
      </c>
      <c r="L761" s="36">
        <v>4</v>
      </c>
      <c r="M761" s="37">
        <v>6</v>
      </c>
    </row>
    <row r="762" spans="1:13" x14ac:dyDescent="0.25">
      <c r="A762" s="11" t="str">
        <f t="shared" si="51"/>
        <v>LUX_1988</v>
      </c>
      <c r="B762" t="s">
        <v>24</v>
      </c>
      <c r="C762" s="7" t="s">
        <v>56</v>
      </c>
      <c r="D762" s="6">
        <v>1988</v>
      </c>
      <c r="E762" s="34">
        <f t="shared" si="50"/>
        <v>5.4787499904632568</v>
      </c>
      <c r="F762" s="35">
        <f t="shared" si="52"/>
        <v>5.4700000286102295</v>
      </c>
      <c r="G762" s="36">
        <v>6</v>
      </c>
      <c r="H762" s="36">
        <v>4.940000057220459</v>
      </c>
      <c r="I762" s="34">
        <v>6</v>
      </c>
      <c r="J762" s="35">
        <f t="shared" si="53"/>
        <v>5.3108332951863604</v>
      </c>
      <c r="K762" s="36">
        <v>5.932499885559082</v>
      </c>
      <c r="L762" s="36">
        <v>4</v>
      </c>
      <c r="M762" s="37">
        <v>6</v>
      </c>
    </row>
    <row r="763" spans="1:13" x14ac:dyDescent="0.25">
      <c r="A763" s="11" t="str">
        <f t="shared" si="51"/>
        <v>LUX_1989</v>
      </c>
      <c r="B763" t="s">
        <v>24</v>
      </c>
      <c r="C763" s="7" t="s">
        <v>56</v>
      </c>
      <c r="D763" s="6">
        <v>1989</v>
      </c>
      <c r="E763" s="34">
        <f t="shared" si="50"/>
        <v>5.4787499904632568</v>
      </c>
      <c r="F763" s="35">
        <f t="shared" si="52"/>
        <v>5.4700000286102295</v>
      </c>
      <c r="G763" s="36">
        <v>6</v>
      </c>
      <c r="H763" s="36">
        <v>4.940000057220459</v>
      </c>
      <c r="I763" s="34">
        <v>6</v>
      </c>
      <c r="J763" s="35">
        <f t="shared" si="53"/>
        <v>5.3108332951863604</v>
      </c>
      <c r="K763" s="36">
        <v>5.932499885559082</v>
      </c>
      <c r="L763" s="36">
        <v>4</v>
      </c>
      <c r="M763" s="37">
        <v>6</v>
      </c>
    </row>
    <row r="764" spans="1:13" x14ac:dyDescent="0.25">
      <c r="A764" s="11" t="str">
        <f t="shared" si="51"/>
        <v>LUX_1990</v>
      </c>
      <c r="B764" t="s">
        <v>24</v>
      </c>
      <c r="C764" s="7" t="s">
        <v>56</v>
      </c>
      <c r="D764" s="6">
        <v>1990</v>
      </c>
      <c r="E764" s="34">
        <f t="shared" si="50"/>
        <v>5.4787499904632568</v>
      </c>
      <c r="F764" s="35">
        <f t="shared" si="52"/>
        <v>5.4700000286102295</v>
      </c>
      <c r="G764" s="36">
        <v>6</v>
      </c>
      <c r="H764" s="36">
        <v>4.940000057220459</v>
      </c>
      <c r="I764" s="34">
        <v>6</v>
      </c>
      <c r="J764" s="35">
        <f t="shared" si="53"/>
        <v>5.3108332951863604</v>
      </c>
      <c r="K764" s="36">
        <v>5.932499885559082</v>
      </c>
      <c r="L764" s="36">
        <v>4</v>
      </c>
      <c r="M764" s="37">
        <v>6</v>
      </c>
    </row>
    <row r="765" spans="1:13" x14ac:dyDescent="0.25">
      <c r="A765" s="11" t="str">
        <f t="shared" si="51"/>
        <v>LUX_1991</v>
      </c>
      <c r="B765" t="s">
        <v>24</v>
      </c>
      <c r="C765" s="7" t="s">
        <v>56</v>
      </c>
      <c r="D765" s="6">
        <v>1991</v>
      </c>
      <c r="E765" s="34">
        <f t="shared" si="50"/>
        <v>5.4787499904632568</v>
      </c>
      <c r="F765" s="35">
        <f t="shared" si="52"/>
        <v>5.4700000286102295</v>
      </c>
      <c r="G765" s="36">
        <v>6</v>
      </c>
      <c r="H765" s="36">
        <v>4.940000057220459</v>
      </c>
      <c r="I765" s="34">
        <v>6</v>
      </c>
      <c r="J765" s="35">
        <f t="shared" si="53"/>
        <v>5.3108332951863604</v>
      </c>
      <c r="K765" s="36">
        <v>5.932499885559082</v>
      </c>
      <c r="L765" s="36">
        <v>4</v>
      </c>
      <c r="M765" s="37">
        <v>6</v>
      </c>
    </row>
    <row r="766" spans="1:13" x14ac:dyDescent="0.25">
      <c r="A766" s="11" t="str">
        <f t="shared" si="51"/>
        <v>LUX_1992</v>
      </c>
      <c r="B766" t="s">
        <v>24</v>
      </c>
      <c r="C766" s="7" t="s">
        <v>56</v>
      </c>
      <c r="D766" s="6">
        <v>1992</v>
      </c>
      <c r="E766" s="34">
        <f t="shared" si="50"/>
        <v>5.4787499904632568</v>
      </c>
      <c r="F766" s="35">
        <f t="shared" si="52"/>
        <v>5.4700000286102295</v>
      </c>
      <c r="G766" s="36">
        <v>6</v>
      </c>
      <c r="H766" s="36">
        <v>4.940000057220459</v>
      </c>
      <c r="I766" s="34">
        <v>6</v>
      </c>
      <c r="J766" s="35">
        <f t="shared" si="53"/>
        <v>5.3108332951863604</v>
      </c>
      <c r="K766" s="36">
        <v>5.932499885559082</v>
      </c>
      <c r="L766" s="36">
        <v>4</v>
      </c>
      <c r="M766" s="37">
        <v>6</v>
      </c>
    </row>
    <row r="767" spans="1:13" x14ac:dyDescent="0.25">
      <c r="A767" s="11" t="str">
        <f t="shared" si="51"/>
        <v>LUX_1993</v>
      </c>
      <c r="B767" t="s">
        <v>24</v>
      </c>
      <c r="C767" s="7" t="s">
        <v>56</v>
      </c>
      <c r="D767" s="6">
        <v>1993</v>
      </c>
      <c r="E767" s="34">
        <f t="shared" si="50"/>
        <v>5.1454166571299238</v>
      </c>
      <c r="F767" s="35">
        <f t="shared" si="52"/>
        <v>5.4700000286102295</v>
      </c>
      <c r="G767" s="36">
        <v>6</v>
      </c>
      <c r="H767" s="36">
        <v>4.940000057220459</v>
      </c>
      <c r="I767" s="34">
        <v>6</v>
      </c>
      <c r="J767" s="35">
        <f t="shared" si="53"/>
        <v>4.6441666285196943</v>
      </c>
      <c r="K767" s="36">
        <v>5.932499885559082</v>
      </c>
      <c r="L767" s="36">
        <v>2</v>
      </c>
      <c r="M767" s="37">
        <v>6</v>
      </c>
    </row>
    <row r="768" spans="1:13" x14ac:dyDescent="0.25">
      <c r="A768" s="11" t="str">
        <f t="shared" si="51"/>
        <v>LUX_1994</v>
      </c>
      <c r="B768" t="s">
        <v>24</v>
      </c>
      <c r="C768" s="7" t="s">
        <v>56</v>
      </c>
      <c r="D768" s="6">
        <v>1994</v>
      </c>
      <c r="E768" s="34">
        <f t="shared" si="50"/>
        <v>5.1454166571299238</v>
      </c>
      <c r="F768" s="35">
        <f t="shared" si="52"/>
        <v>5.4700000286102295</v>
      </c>
      <c r="G768" s="36">
        <v>6</v>
      </c>
      <c r="H768" s="36">
        <v>4.940000057220459</v>
      </c>
      <c r="I768" s="34">
        <v>6</v>
      </c>
      <c r="J768" s="35">
        <f t="shared" si="53"/>
        <v>4.6441666285196943</v>
      </c>
      <c r="K768" s="36">
        <v>5.932499885559082</v>
      </c>
      <c r="L768" s="36">
        <v>2</v>
      </c>
      <c r="M768" s="37">
        <v>6</v>
      </c>
    </row>
    <row r="769" spans="1:13" x14ac:dyDescent="0.25">
      <c r="A769" s="11" t="str">
        <f t="shared" si="51"/>
        <v>LUX_1995</v>
      </c>
      <c r="B769" t="s">
        <v>24</v>
      </c>
      <c r="C769" s="7" t="s">
        <v>56</v>
      </c>
      <c r="D769" s="6">
        <v>1995</v>
      </c>
      <c r="E769" s="34">
        <f t="shared" si="50"/>
        <v>4.7495833237965899</v>
      </c>
      <c r="F769" s="35">
        <f t="shared" si="52"/>
        <v>5.4700000286102295</v>
      </c>
      <c r="G769" s="36">
        <v>6</v>
      </c>
      <c r="H769" s="36">
        <v>4.940000057220459</v>
      </c>
      <c r="I769" s="34">
        <v>6</v>
      </c>
      <c r="J769" s="35">
        <f t="shared" si="53"/>
        <v>3.8524999618530273</v>
      </c>
      <c r="K769" s="36">
        <v>5.557499885559082</v>
      </c>
      <c r="L769" s="36">
        <v>0</v>
      </c>
      <c r="M769" s="37">
        <v>6</v>
      </c>
    </row>
    <row r="770" spans="1:13" x14ac:dyDescent="0.25">
      <c r="A770" s="11" t="str">
        <f t="shared" si="51"/>
        <v>LUX_1996</v>
      </c>
      <c r="B770" t="s">
        <v>24</v>
      </c>
      <c r="C770" s="7" t="s">
        <v>56</v>
      </c>
      <c r="D770" s="6">
        <v>1996</v>
      </c>
      <c r="E770" s="34">
        <f t="shared" si="50"/>
        <v>4.7495833237965899</v>
      </c>
      <c r="F770" s="35">
        <f t="shared" si="52"/>
        <v>5.4700000286102295</v>
      </c>
      <c r="G770" s="36">
        <v>6</v>
      </c>
      <c r="H770" s="36">
        <v>4.940000057220459</v>
      </c>
      <c r="I770" s="34">
        <v>6</v>
      </c>
      <c r="J770" s="35">
        <f t="shared" si="53"/>
        <v>3.8524999618530273</v>
      </c>
      <c r="K770" s="36">
        <v>5.557499885559082</v>
      </c>
      <c r="L770" s="36">
        <v>0</v>
      </c>
      <c r="M770" s="37">
        <v>6</v>
      </c>
    </row>
    <row r="771" spans="1:13" x14ac:dyDescent="0.25">
      <c r="A771" s="11" t="str">
        <f t="shared" si="51"/>
        <v>LUX_1997</v>
      </c>
      <c r="B771" t="s">
        <v>24</v>
      </c>
      <c r="C771" s="7" t="s">
        <v>56</v>
      </c>
      <c r="D771" s="6">
        <v>1997</v>
      </c>
      <c r="E771" s="34">
        <f t="shared" si="50"/>
        <v>4.7495833237965899</v>
      </c>
      <c r="F771" s="35">
        <f t="shared" si="52"/>
        <v>5.4700000286102295</v>
      </c>
      <c r="G771" s="36">
        <v>6</v>
      </c>
      <c r="H771" s="36">
        <v>4.940000057220459</v>
      </c>
      <c r="I771" s="34">
        <v>6</v>
      </c>
      <c r="J771" s="35">
        <f t="shared" si="53"/>
        <v>3.8524999618530273</v>
      </c>
      <c r="K771" s="36">
        <v>5.557499885559082</v>
      </c>
      <c r="L771" s="36">
        <v>0</v>
      </c>
      <c r="M771" s="37">
        <v>6</v>
      </c>
    </row>
    <row r="772" spans="1:13" x14ac:dyDescent="0.25">
      <c r="A772" s="11" t="str">
        <f t="shared" si="51"/>
        <v>LUX_1998</v>
      </c>
      <c r="B772" t="s">
        <v>24</v>
      </c>
      <c r="C772" s="7" t="s">
        <v>56</v>
      </c>
      <c r="D772" s="6">
        <v>1998</v>
      </c>
      <c r="E772" s="34">
        <f t="shared" si="50"/>
        <v>4.2804166873296099</v>
      </c>
      <c r="F772" s="35">
        <f t="shared" si="52"/>
        <v>5.2975001335144043</v>
      </c>
      <c r="G772" s="36">
        <v>6</v>
      </c>
      <c r="H772" s="36">
        <v>4.5950002670288086</v>
      </c>
      <c r="I772" s="34">
        <v>6</v>
      </c>
      <c r="J772" s="35">
        <f t="shared" si="53"/>
        <v>3.0291666189829507</v>
      </c>
      <c r="K772" s="36">
        <v>5.557499885559082</v>
      </c>
      <c r="L772" s="36">
        <v>1.5299999713897705</v>
      </c>
      <c r="M772" s="37">
        <v>2</v>
      </c>
    </row>
    <row r="773" spans="1:13" x14ac:dyDescent="0.25">
      <c r="A773" s="11" t="str">
        <f t="shared" si="51"/>
        <v>LUX_1999</v>
      </c>
      <c r="B773" t="s">
        <v>24</v>
      </c>
      <c r="C773" s="7" t="s">
        <v>56</v>
      </c>
      <c r="D773" s="6">
        <v>1999</v>
      </c>
      <c r="E773" s="34">
        <f t="shared" si="50"/>
        <v>4.0087500015894575</v>
      </c>
      <c r="F773" s="35">
        <f t="shared" si="52"/>
        <v>5.2975001335144043</v>
      </c>
      <c r="G773" s="36">
        <v>6</v>
      </c>
      <c r="H773" s="36">
        <v>4.5950002670288086</v>
      </c>
      <c r="I773" s="34">
        <v>4.369999885559082</v>
      </c>
      <c r="J773" s="35">
        <f t="shared" si="53"/>
        <v>3.0291666189829507</v>
      </c>
      <c r="K773" s="36">
        <v>5.557499885559082</v>
      </c>
      <c r="L773" s="36">
        <v>1.5299999713897705</v>
      </c>
      <c r="M773" s="37">
        <v>2</v>
      </c>
    </row>
    <row r="774" spans="1:13" x14ac:dyDescent="0.25">
      <c r="A774" s="11" t="str">
        <f t="shared" si="51"/>
        <v>LUX_2000</v>
      </c>
      <c r="B774" t="s">
        <v>24</v>
      </c>
      <c r="C774" s="7" t="s">
        <v>56</v>
      </c>
      <c r="D774" s="6">
        <v>2000</v>
      </c>
      <c r="E774" s="34">
        <f t="shared" si="50"/>
        <v>3.6054166555404663</v>
      </c>
      <c r="F774" s="35">
        <f t="shared" si="52"/>
        <v>4.3841667175292969</v>
      </c>
      <c r="G774" s="36">
        <v>4.1733331680297852</v>
      </c>
      <c r="H774" s="36">
        <v>4.5950002670288086</v>
      </c>
      <c r="I774" s="34">
        <v>3.7766666412353516</v>
      </c>
      <c r="J774" s="35">
        <f t="shared" si="53"/>
        <v>3.0291666189829507</v>
      </c>
      <c r="K774" s="36">
        <v>5.557499885559082</v>
      </c>
      <c r="L774" s="36">
        <v>1.5299999713897705</v>
      </c>
      <c r="M774" s="37">
        <v>2</v>
      </c>
    </row>
    <row r="775" spans="1:13" x14ac:dyDescent="0.25">
      <c r="A775" s="11" t="str">
        <f t="shared" si="51"/>
        <v>LUX_2001</v>
      </c>
      <c r="B775" t="s">
        <v>24</v>
      </c>
      <c r="C775" s="7" t="s">
        <v>56</v>
      </c>
      <c r="D775" s="6">
        <v>2001</v>
      </c>
      <c r="E775" s="34">
        <f t="shared" si="50"/>
        <v>3.2891712983449302</v>
      </c>
      <c r="F775" s="35">
        <f t="shared" si="52"/>
        <v>3.4626388549804688</v>
      </c>
      <c r="G775" s="36">
        <v>3.3677778244018555</v>
      </c>
      <c r="H775" s="36">
        <v>3.557499885559082</v>
      </c>
      <c r="I775" s="34">
        <v>3.7460000514984131</v>
      </c>
      <c r="J775" s="35">
        <f t="shared" si="53"/>
        <v>3.0212500095367432</v>
      </c>
      <c r="K775" s="36">
        <v>5.533750057220459</v>
      </c>
      <c r="L775" s="36">
        <v>1.5299999713897705</v>
      </c>
      <c r="M775" s="37">
        <v>2</v>
      </c>
    </row>
    <row r="776" spans="1:13" x14ac:dyDescent="0.25">
      <c r="A776" s="11" t="str">
        <f t="shared" si="51"/>
        <v>LUX_2002</v>
      </c>
      <c r="B776" t="s">
        <v>24</v>
      </c>
      <c r="C776" s="7" t="s">
        <v>56</v>
      </c>
      <c r="D776" s="6">
        <v>2002</v>
      </c>
      <c r="E776" s="34">
        <f t="shared" ref="E776:E839" si="54">IF(AND(G776=".",H776=".",I776=".",K776=".",L776=".",M776="."),".",AVERAGE(G776,H776,I776,K776,L776,M776))</f>
        <v>3.2860185305277505</v>
      </c>
      <c r="F776" s="35">
        <f t="shared" si="52"/>
        <v>3.4626388549804688</v>
      </c>
      <c r="G776" s="36">
        <v>3.3677778244018555</v>
      </c>
      <c r="H776" s="36">
        <v>3.557499885559082</v>
      </c>
      <c r="I776" s="34">
        <v>3.75083327293396</v>
      </c>
      <c r="J776" s="35">
        <f t="shared" si="53"/>
        <v>3.0133334000905356</v>
      </c>
      <c r="K776" s="36">
        <v>5.5100002288818359</v>
      </c>
      <c r="L776" s="36">
        <v>1.5299999713897705</v>
      </c>
      <c r="M776" s="37">
        <v>2</v>
      </c>
    </row>
    <row r="777" spans="1:13" x14ac:dyDescent="0.25">
      <c r="A777" s="11" t="str">
        <f t="shared" si="51"/>
        <v>LUX_2003</v>
      </c>
      <c r="B777" t="s">
        <v>24</v>
      </c>
      <c r="C777" s="7" t="s">
        <v>56</v>
      </c>
      <c r="D777" s="6">
        <v>2003</v>
      </c>
      <c r="E777" s="34">
        <f t="shared" si="54"/>
        <v>3.0050416787465415</v>
      </c>
      <c r="F777" s="35">
        <f t="shared" si="52"/>
        <v>3.3791667222976685</v>
      </c>
      <c r="G777" s="36">
        <v>3.2758333683013916</v>
      </c>
      <c r="H777" s="36">
        <v>3.4825000762939453</v>
      </c>
      <c r="I777" s="34">
        <v>3.2556667327880859</v>
      </c>
      <c r="J777" s="35">
        <f t="shared" si="53"/>
        <v>2.6720832983652749</v>
      </c>
      <c r="K777" s="36">
        <v>5.4862499237060547</v>
      </c>
      <c r="L777" s="36">
        <v>1.5299999713897705</v>
      </c>
      <c r="M777" s="37">
        <v>1</v>
      </c>
    </row>
    <row r="778" spans="1:13" x14ac:dyDescent="0.25">
      <c r="A778" s="11" t="str">
        <f t="shared" si="51"/>
        <v>LUX_2004</v>
      </c>
      <c r="B778" t="s">
        <v>24</v>
      </c>
      <c r="C778" s="7" t="s">
        <v>56</v>
      </c>
      <c r="D778" s="6">
        <v>2004</v>
      </c>
      <c r="E778" s="34">
        <f t="shared" si="54"/>
        <v>2.9820000330607095</v>
      </c>
      <c r="F778" s="35">
        <f t="shared" si="52"/>
        <v>3.3366667032241821</v>
      </c>
      <c r="G778" s="36">
        <v>3.2758333683013916</v>
      </c>
      <c r="H778" s="36">
        <v>3.3975000381469727</v>
      </c>
      <c r="I778" s="34">
        <v>3.2261667251586914</v>
      </c>
      <c r="J778" s="35">
        <f t="shared" si="53"/>
        <v>2.6641666889190674</v>
      </c>
      <c r="K778" s="36">
        <v>5.4625000953674316</v>
      </c>
      <c r="L778" s="36">
        <v>1.5299999713897705</v>
      </c>
      <c r="M778" s="37">
        <v>1</v>
      </c>
    </row>
    <row r="779" spans="1:13" x14ac:dyDescent="0.25">
      <c r="A779" s="11" t="str">
        <f t="shared" si="51"/>
        <v>LUX_2005</v>
      </c>
      <c r="B779" t="s">
        <v>24</v>
      </c>
      <c r="C779" s="7" t="s">
        <v>56</v>
      </c>
      <c r="D779" s="6">
        <v>2005</v>
      </c>
      <c r="E779" s="34">
        <f t="shared" si="54"/>
        <v>2.9410938024520874</v>
      </c>
      <c r="F779" s="35">
        <f t="shared" si="52"/>
        <v>3.2405729293823242</v>
      </c>
      <c r="G779" s="36">
        <v>3.0836458206176758</v>
      </c>
      <c r="H779" s="36">
        <v>3.3975000381469727</v>
      </c>
      <c r="I779" s="34">
        <v>3.1966667175292969</v>
      </c>
      <c r="J779" s="35">
        <f t="shared" si="53"/>
        <v>2.6562500794728598</v>
      </c>
      <c r="K779" s="36">
        <v>5.4387502670288086</v>
      </c>
      <c r="L779" s="36">
        <v>1.5299999713897705</v>
      </c>
      <c r="M779" s="37">
        <v>1</v>
      </c>
    </row>
    <row r="780" spans="1:13" x14ac:dyDescent="0.25">
      <c r="A780" s="11" t="str">
        <f t="shared" si="51"/>
        <v>LUX_2006</v>
      </c>
      <c r="B780" t="s">
        <v>24</v>
      </c>
      <c r="C780" s="7" t="s">
        <v>56</v>
      </c>
      <c r="D780" s="6">
        <v>2006</v>
      </c>
      <c r="E780" s="34">
        <f t="shared" si="54"/>
        <v>2.7496006886164346</v>
      </c>
      <c r="F780" s="35">
        <f t="shared" si="52"/>
        <v>2.9346354007720947</v>
      </c>
      <c r="G780" s="36">
        <v>2.7217707633972168</v>
      </c>
      <c r="H780" s="36">
        <v>3.1475000381469727</v>
      </c>
      <c r="I780" s="34">
        <v>2.6833333969116211</v>
      </c>
      <c r="J780" s="35">
        <f t="shared" si="53"/>
        <v>2.6483333110809326</v>
      </c>
      <c r="K780" s="36">
        <v>5.4149999618530273</v>
      </c>
      <c r="L780" s="36">
        <v>1.5299999713897705</v>
      </c>
      <c r="M780" s="37">
        <v>1</v>
      </c>
    </row>
    <row r="781" spans="1:13" x14ac:dyDescent="0.25">
      <c r="A781" s="11" t="str">
        <f t="shared" si="51"/>
        <v>LUX_2007</v>
      </c>
      <c r="B781" t="s">
        <v>24</v>
      </c>
      <c r="C781" s="7" t="s">
        <v>56</v>
      </c>
      <c r="D781" s="6">
        <v>2007</v>
      </c>
      <c r="E781" s="34">
        <f t="shared" si="54"/>
        <v>2.6860937277475991</v>
      </c>
      <c r="F781" s="35">
        <f t="shared" si="52"/>
        <v>2.7507811784744263</v>
      </c>
      <c r="G781" s="36">
        <v>2.4640624523162842</v>
      </c>
      <c r="H781" s="36">
        <v>3.0374999046325684</v>
      </c>
      <c r="I781" s="34">
        <v>2.6700000762939453</v>
      </c>
      <c r="J781" s="35">
        <f t="shared" si="53"/>
        <v>2.6483333110809326</v>
      </c>
      <c r="K781" s="36">
        <v>5.4149999618530273</v>
      </c>
      <c r="L781" s="36">
        <v>1.5299999713897705</v>
      </c>
      <c r="M781" s="37">
        <v>1</v>
      </c>
    </row>
    <row r="782" spans="1:13" x14ac:dyDescent="0.25">
      <c r="A782" s="11" t="str">
        <f t="shared" si="51"/>
        <v>LUX_2008</v>
      </c>
      <c r="B782" t="s">
        <v>24</v>
      </c>
      <c r="C782" s="7" t="s">
        <v>56</v>
      </c>
      <c r="D782" s="6">
        <v>2008</v>
      </c>
      <c r="E782" s="34">
        <f t="shared" si="54"/>
        <v>2.7287418444951377</v>
      </c>
      <c r="F782" s="35">
        <f t="shared" si="52"/>
        <v>2.6307811737060547</v>
      </c>
      <c r="G782" s="36">
        <v>2.364687442779541</v>
      </c>
      <c r="H782" s="36">
        <v>2.8968749046325684</v>
      </c>
      <c r="I782" s="34">
        <v>2.665888786315918</v>
      </c>
      <c r="J782" s="35">
        <f t="shared" si="53"/>
        <v>2.8149999777475991</v>
      </c>
      <c r="K782" s="36">
        <v>5.4149999618530273</v>
      </c>
      <c r="L782" s="36">
        <v>1.5299999713897705</v>
      </c>
      <c r="M782" s="37">
        <v>1.5</v>
      </c>
    </row>
    <row r="783" spans="1:13" x14ac:dyDescent="0.25">
      <c r="A783" s="11" t="str">
        <f t="shared" si="51"/>
        <v>LUX_2009</v>
      </c>
      <c r="B783" t="s">
        <v>24</v>
      </c>
      <c r="C783" s="7" t="s">
        <v>56</v>
      </c>
      <c r="D783" s="6">
        <v>2009</v>
      </c>
      <c r="E783" s="34">
        <f t="shared" si="54"/>
        <v>2.7962660789489746</v>
      </c>
      <c r="F783" s="35">
        <f t="shared" si="52"/>
        <v>2.83540940284729</v>
      </c>
      <c r="G783" s="36">
        <v>2.6444563865661621</v>
      </c>
      <c r="H783" s="36">
        <v>3.026362419128418</v>
      </c>
      <c r="I783" s="34">
        <v>2.6617777347564697</v>
      </c>
      <c r="J783" s="35">
        <f t="shared" si="53"/>
        <v>2.8149999777475991</v>
      </c>
      <c r="K783" s="36">
        <v>5.4149999618530273</v>
      </c>
      <c r="L783" s="36">
        <v>1.5299999713897705</v>
      </c>
      <c r="M783" s="37">
        <v>1.5</v>
      </c>
    </row>
    <row r="784" spans="1:13" x14ac:dyDescent="0.25">
      <c r="A784" s="11" t="str">
        <f t="shared" si="51"/>
        <v>LUX_2010</v>
      </c>
      <c r="B784" t="s">
        <v>24</v>
      </c>
      <c r="C784" s="7" t="s">
        <v>56</v>
      </c>
      <c r="D784" s="6">
        <v>2010</v>
      </c>
      <c r="E784" s="34">
        <f t="shared" si="54"/>
        <v>2.8577295144399009</v>
      </c>
      <c r="F784" s="35">
        <f t="shared" si="52"/>
        <v>3.020021915435791</v>
      </c>
      <c r="G784" s="36">
        <v>3.0246312618255615</v>
      </c>
      <c r="H784" s="36">
        <v>3.0154125690460205</v>
      </c>
      <c r="I784" s="34">
        <v>2.6613333225250244</v>
      </c>
      <c r="J784" s="35">
        <f t="shared" si="53"/>
        <v>2.8149999777475991</v>
      </c>
      <c r="K784" s="36">
        <v>5.4149999618530273</v>
      </c>
      <c r="L784" s="36">
        <v>1.5299999713897705</v>
      </c>
      <c r="M784" s="37">
        <v>1.5</v>
      </c>
    </row>
    <row r="785" spans="1:13" x14ac:dyDescent="0.25">
      <c r="A785" s="11" t="str">
        <f t="shared" si="51"/>
        <v>LUX_2011</v>
      </c>
      <c r="B785" t="s">
        <v>24</v>
      </c>
      <c r="C785" s="7" t="s">
        <v>56</v>
      </c>
      <c r="D785" s="6">
        <v>2011</v>
      </c>
      <c r="E785" s="34">
        <f t="shared" si="54"/>
        <v>2.794192910194397</v>
      </c>
      <c r="F785" s="35">
        <f t="shared" si="52"/>
        <v>2.8296343088150024</v>
      </c>
      <c r="G785" s="36">
        <v>3.0298061370849609</v>
      </c>
      <c r="H785" s="36">
        <v>2.6294624805450439</v>
      </c>
      <c r="I785" s="34">
        <v>2.6608889102935791</v>
      </c>
      <c r="J785" s="35">
        <f t="shared" si="53"/>
        <v>2.8149999777475991</v>
      </c>
      <c r="K785" s="36">
        <v>5.4149999618530273</v>
      </c>
      <c r="L785" s="36">
        <v>1.5299999713897705</v>
      </c>
      <c r="M785" s="37">
        <v>1.5</v>
      </c>
    </row>
    <row r="786" spans="1:13" x14ac:dyDescent="0.25">
      <c r="A786" s="11" t="str">
        <f t="shared" si="51"/>
        <v>LUX_2012</v>
      </c>
      <c r="B786" t="s">
        <v>24</v>
      </c>
      <c r="C786" s="7" t="s">
        <v>56</v>
      </c>
      <c r="D786" s="6">
        <v>2012</v>
      </c>
      <c r="E786" s="34">
        <f t="shared" si="54"/>
        <v>2.7931563854217529</v>
      </c>
      <c r="F786" s="35">
        <f t="shared" si="52"/>
        <v>2.826746940612793</v>
      </c>
      <c r="G786" s="36">
        <v>3.0349812507629395</v>
      </c>
      <c r="H786" s="36">
        <v>2.6185126304626465</v>
      </c>
      <c r="I786" s="34">
        <v>2.6604444980621338</v>
      </c>
      <c r="J786" s="35">
        <f t="shared" si="53"/>
        <v>2.8149999777475991</v>
      </c>
      <c r="K786" s="36">
        <v>5.4149999618530273</v>
      </c>
      <c r="L786" s="36">
        <v>1.5299999713897705</v>
      </c>
      <c r="M786" s="37">
        <v>1.5</v>
      </c>
    </row>
    <row r="787" spans="1:13" x14ac:dyDescent="0.25">
      <c r="A787" s="11" t="str">
        <f t="shared" si="51"/>
        <v>LUX_2013</v>
      </c>
      <c r="B787" t="s">
        <v>24</v>
      </c>
      <c r="C787" s="7" t="s">
        <v>56</v>
      </c>
      <c r="D787" s="6">
        <v>2013</v>
      </c>
      <c r="E787" s="34">
        <f t="shared" si="54"/>
        <v>2.7929447889328003</v>
      </c>
      <c r="F787" s="35">
        <f t="shared" si="52"/>
        <v>2.8263343572616577</v>
      </c>
      <c r="G787" s="36">
        <v>3.0426311492919922</v>
      </c>
      <c r="H787" s="36">
        <v>2.6100375652313232</v>
      </c>
      <c r="I787" s="34">
        <v>2.6600000858306885</v>
      </c>
      <c r="J787" s="35">
        <f t="shared" si="53"/>
        <v>2.8149999777475991</v>
      </c>
      <c r="K787" s="36">
        <v>5.4149999618530273</v>
      </c>
      <c r="L787" s="36">
        <v>1.5299999713897705</v>
      </c>
      <c r="M787" s="37">
        <v>1.5</v>
      </c>
    </row>
    <row r="788" spans="1:13" x14ac:dyDescent="0.25">
      <c r="A788" s="11" t="str">
        <f t="shared" si="51"/>
        <v>MEX_1975</v>
      </c>
      <c r="B788" t="s">
        <v>25</v>
      </c>
      <c r="C788" s="8" t="s">
        <v>57</v>
      </c>
      <c r="D788" s="4">
        <v>1975</v>
      </c>
      <c r="E788" s="30">
        <f t="shared" si="54"/>
        <v>5.336666663487752</v>
      </c>
      <c r="F788" s="31">
        <f t="shared" si="52"/>
        <v>6</v>
      </c>
      <c r="G788" s="32">
        <v>6</v>
      </c>
      <c r="H788" s="32">
        <v>6</v>
      </c>
      <c r="I788" s="30">
        <v>5.0199999809265137</v>
      </c>
      <c r="J788" s="31">
        <f t="shared" si="53"/>
        <v>5</v>
      </c>
      <c r="K788" s="32">
        <v>6</v>
      </c>
      <c r="L788" s="32">
        <v>3</v>
      </c>
      <c r="M788" s="33">
        <v>6</v>
      </c>
    </row>
    <row r="789" spans="1:13" x14ac:dyDescent="0.25">
      <c r="A789" s="11" t="str">
        <f t="shared" si="51"/>
        <v>MEX_1976</v>
      </c>
      <c r="B789" t="s">
        <v>25</v>
      </c>
      <c r="C789" s="8" t="s">
        <v>57</v>
      </c>
      <c r="D789" s="4">
        <v>1976</v>
      </c>
      <c r="E789" s="30">
        <f t="shared" si="54"/>
        <v>5.336666663487752</v>
      </c>
      <c r="F789" s="31">
        <f t="shared" si="52"/>
        <v>6</v>
      </c>
      <c r="G789" s="32">
        <v>6</v>
      </c>
      <c r="H789" s="32">
        <v>6</v>
      </c>
      <c r="I789" s="30">
        <v>5.0199999809265137</v>
      </c>
      <c r="J789" s="31">
        <f t="shared" si="53"/>
        <v>5</v>
      </c>
      <c r="K789" s="32">
        <v>6</v>
      </c>
      <c r="L789" s="32">
        <v>3</v>
      </c>
      <c r="M789" s="33">
        <v>6</v>
      </c>
    </row>
    <row r="790" spans="1:13" x14ac:dyDescent="0.25">
      <c r="A790" s="11" t="str">
        <f t="shared" si="51"/>
        <v>MEX_1977</v>
      </c>
      <c r="B790" t="s">
        <v>25</v>
      </c>
      <c r="C790" s="8" t="s">
        <v>57</v>
      </c>
      <c r="D790" s="4">
        <v>1977</v>
      </c>
      <c r="E790" s="30">
        <f t="shared" si="54"/>
        <v>5.336666663487752</v>
      </c>
      <c r="F790" s="31">
        <f t="shared" si="52"/>
        <v>6</v>
      </c>
      <c r="G790" s="32">
        <v>6</v>
      </c>
      <c r="H790" s="32">
        <v>6</v>
      </c>
      <c r="I790" s="30">
        <v>5.0199999809265137</v>
      </c>
      <c r="J790" s="31">
        <f t="shared" si="53"/>
        <v>5</v>
      </c>
      <c r="K790" s="32">
        <v>6</v>
      </c>
      <c r="L790" s="32">
        <v>3</v>
      </c>
      <c r="M790" s="33">
        <v>6</v>
      </c>
    </row>
    <row r="791" spans="1:13" x14ac:dyDescent="0.25">
      <c r="A791" s="11" t="str">
        <f t="shared" si="51"/>
        <v>MEX_1978</v>
      </c>
      <c r="B791" t="s">
        <v>25</v>
      </c>
      <c r="C791" s="8" t="s">
        <v>57</v>
      </c>
      <c r="D791" s="4">
        <v>1978</v>
      </c>
      <c r="E791" s="30">
        <f t="shared" si="54"/>
        <v>5.336666663487752</v>
      </c>
      <c r="F791" s="31">
        <f t="shared" si="52"/>
        <v>6</v>
      </c>
      <c r="G791" s="32">
        <v>6</v>
      </c>
      <c r="H791" s="32">
        <v>6</v>
      </c>
      <c r="I791" s="30">
        <v>5.0199999809265137</v>
      </c>
      <c r="J791" s="31">
        <f t="shared" si="53"/>
        <v>5</v>
      </c>
      <c r="K791" s="32">
        <v>6</v>
      </c>
      <c r="L791" s="32">
        <v>3</v>
      </c>
      <c r="M791" s="33">
        <v>6</v>
      </c>
    </row>
    <row r="792" spans="1:13" x14ac:dyDescent="0.25">
      <c r="A792" s="11" t="str">
        <f t="shared" si="51"/>
        <v>MEX_1979</v>
      </c>
      <c r="B792" t="s">
        <v>25</v>
      </c>
      <c r="C792" s="8" t="s">
        <v>57</v>
      </c>
      <c r="D792" s="4">
        <v>1979</v>
      </c>
      <c r="E792" s="30">
        <f t="shared" si="54"/>
        <v>5.336666663487752</v>
      </c>
      <c r="F792" s="31">
        <f t="shared" si="52"/>
        <v>6</v>
      </c>
      <c r="G792" s="32">
        <v>6</v>
      </c>
      <c r="H792" s="32">
        <v>6</v>
      </c>
      <c r="I792" s="30">
        <v>5.0199999809265137</v>
      </c>
      <c r="J792" s="31">
        <f t="shared" si="53"/>
        <v>5</v>
      </c>
      <c r="K792" s="32">
        <v>6</v>
      </c>
      <c r="L792" s="32">
        <v>3</v>
      </c>
      <c r="M792" s="33">
        <v>6</v>
      </c>
    </row>
    <row r="793" spans="1:13" x14ac:dyDescent="0.25">
      <c r="A793" s="11" t="str">
        <f t="shared" si="51"/>
        <v>MEX_1980</v>
      </c>
      <c r="B793" t="s">
        <v>25</v>
      </c>
      <c r="C793" s="8" t="s">
        <v>57</v>
      </c>
      <c r="D793" s="4">
        <v>1980</v>
      </c>
      <c r="E793" s="30">
        <f t="shared" si="54"/>
        <v>5.336666663487752</v>
      </c>
      <c r="F793" s="31">
        <f t="shared" si="52"/>
        <v>6</v>
      </c>
      <c r="G793" s="32">
        <v>6</v>
      </c>
      <c r="H793" s="32">
        <v>6</v>
      </c>
      <c r="I793" s="30">
        <v>5.0199999809265137</v>
      </c>
      <c r="J793" s="31">
        <f t="shared" si="53"/>
        <v>5</v>
      </c>
      <c r="K793" s="32">
        <v>6</v>
      </c>
      <c r="L793" s="32">
        <v>3</v>
      </c>
      <c r="M793" s="33">
        <v>6</v>
      </c>
    </row>
    <row r="794" spans="1:13" x14ac:dyDescent="0.25">
      <c r="A794" s="11" t="str">
        <f t="shared" si="51"/>
        <v>MEX_1981</v>
      </c>
      <c r="B794" t="s">
        <v>25</v>
      </c>
      <c r="C794" s="8" t="s">
        <v>57</v>
      </c>
      <c r="D794" s="4">
        <v>1981</v>
      </c>
      <c r="E794" s="30">
        <f t="shared" si="54"/>
        <v>5.336666663487752</v>
      </c>
      <c r="F794" s="31">
        <f t="shared" si="52"/>
        <v>6</v>
      </c>
      <c r="G794" s="32">
        <v>6</v>
      </c>
      <c r="H794" s="32">
        <v>6</v>
      </c>
      <c r="I794" s="30">
        <v>5.0199999809265137</v>
      </c>
      <c r="J794" s="31">
        <f t="shared" si="53"/>
        <v>5</v>
      </c>
      <c r="K794" s="32">
        <v>6</v>
      </c>
      <c r="L794" s="32">
        <v>3</v>
      </c>
      <c r="M794" s="33">
        <v>6</v>
      </c>
    </row>
    <row r="795" spans="1:13" x14ac:dyDescent="0.25">
      <c r="A795" s="11" t="str">
        <f t="shared" si="51"/>
        <v>MEX_1982</v>
      </c>
      <c r="B795" t="s">
        <v>25</v>
      </c>
      <c r="C795" s="8" t="s">
        <v>57</v>
      </c>
      <c r="D795" s="4">
        <v>1982</v>
      </c>
      <c r="E795" s="30">
        <f t="shared" si="54"/>
        <v>5.6266666253407793</v>
      </c>
      <c r="F795" s="31">
        <f t="shared" si="52"/>
        <v>6</v>
      </c>
      <c r="G795" s="32">
        <v>6</v>
      </c>
      <c r="H795" s="32">
        <v>6</v>
      </c>
      <c r="I795" s="30">
        <v>5.0199999809265137</v>
      </c>
      <c r="J795" s="31">
        <f t="shared" si="53"/>
        <v>5.5799999237060547</v>
      </c>
      <c r="K795" s="32">
        <v>6</v>
      </c>
      <c r="L795" s="32">
        <v>4.7399997711181641</v>
      </c>
      <c r="M795" s="33">
        <v>6</v>
      </c>
    </row>
    <row r="796" spans="1:13" x14ac:dyDescent="0.25">
      <c r="A796" s="11" t="str">
        <f t="shared" si="51"/>
        <v>MEX_1983</v>
      </c>
      <c r="B796" t="s">
        <v>25</v>
      </c>
      <c r="C796" s="8" t="s">
        <v>57</v>
      </c>
      <c r="D796" s="4">
        <v>1983</v>
      </c>
      <c r="E796" s="30">
        <f t="shared" si="54"/>
        <v>5.6266666253407793</v>
      </c>
      <c r="F796" s="31">
        <f t="shared" si="52"/>
        <v>6</v>
      </c>
      <c r="G796" s="32">
        <v>6</v>
      </c>
      <c r="H796" s="32">
        <v>6</v>
      </c>
      <c r="I796" s="30">
        <v>5.0199999809265137</v>
      </c>
      <c r="J796" s="31">
        <f t="shared" si="53"/>
        <v>5.5799999237060547</v>
      </c>
      <c r="K796" s="32">
        <v>6</v>
      </c>
      <c r="L796" s="32">
        <v>4.7399997711181641</v>
      </c>
      <c r="M796" s="33">
        <v>6</v>
      </c>
    </row>
    <row r="797" spans="1:13" x14ac:dyDescent="0.25">
      <c r="A797" s="11" t="str">
        <f t="shared" si="51"/>
        <v>MEX_1984</v>
      </c>
      <c r="B797" t="s">
        <v>25</v>
      </c>
      <c r="C797" s="8" t="s">
        <v>57</v>
      </c>
      <c r="D797" s="4">
        <v>1984</v>
      </c>
      <c r="E797" s="30">
        <f t="shared" si="54"/>
        <v>5.6266666253407793</v>
      </c>
      <c r="F797" s="31">
        <f t="shared" si="52"/>
        <v>6</v>
      </c>
      <c r="G797" s="32">
        <v>6</v>
      </c>
      <c r="H797" s="32">
        <v>6</v>
      </c>
      <c r="I797" s="30">
        <v>5.0199999809265137</v>
      </c>
      <c r="J797" s="31">
        <f t="shared" si="53"/>
        <v>5.5799999237060547</v>
      </c>
      <c r="K797" s="32">
        <v>6</v>
      </c>
      <c r="L797" s="32">
        <v>4.7399997711181641</v>
      </c>
      <c r="M797" s="33">
        <v>6</v>
      </c>
    </row>
    <row r="798" spans="1:13" x14ac:dyDescent="0.25">
      <c r="A798" s="11" t="str">
        <f t="shared" si="51"/>
        <v>MEX_1985</v>
      </c>
      <c r="B798" t="s">
        <v>25</v>
      </c>
      <c r="C798" s="8" t="s">
        <v>57</v>
      </c>
      <c r="D798" s="4">
        <v>1985</v>
      </c>
      <c r="E798" s="30">
        <f t="shared" si="54"/>
        <v>5.6266666253407793</v>
      </c>
      <c r="F798" s="31">
        <f t="shared" si="52"/>
        <v>6</v>
      </c>
      <c r="G798" s="32">
        <v>6</v>
      </c>
      <c r="H798" s="32">
        <v>6</v>
      </c>
      <c r="I798" s="30">
        <v>5.0199999809265137</v>
      </c>
      <c r="J798" s="31">
        <f t="shared" si="53"/>
        <v>5.5799999237060547</v>
      </c>
      <c r="K798" s="32">
        <v>6</v>
      </c>
      <c r="L798" s="32">
        <v>4.7399997711181641</v>
      </c>
      <c r="M798" s="33">
        <v>6</v>
      </c>
    </row>
    <row r="799" spans="1:13" x14ac:dyDescent="0.25">
      <c r="A799" s="11" t="str">
        <f t="shared" si="51"/>
        <v>MEX_1986</v>
      </c>
      <c r="B799" t="s">
        <v>25</v>
      </c>
      <c r="C799" s="8" t="s">
        <v>57</v>
      </c>
      <c r="D799" s="4">
        <v>1986</v>
      </c>
      <c r="E799" s="30">
        <f t="shared" si="54"/>
        <v>5.6266666253407793</v>
      </c>
      <c r="F799" s="31">
        <f t="shared" si="52"/>
        <v>6</v>
      </c>
      <c r="G799" s="32">
        <v>6</v>
      </c>
      <c r="H799" s="32">
        <v>6</v>
      </c>
      <c r="I799" s="30">
        <v>5.0199999809265137</v>
      </c>
      <c r="J799" s="31">
        <f t="shared" si="53"/>
        <v>5.5799999237060547</v>
      </c>
      <c r="K799" s="32">
        <v>6</v>
      </c>
      <c r="L799" s="32">
        <v>4.7399997711181641</v>
      </c>
      <c r="M799" s="33">
        <v>6</v>
      </c>
    </row>
    <row r="800" spans="1:13" x14ac:dyDescent="0.25">
      <c r="A800" s="11" t="str">
        <f t="shared" si="51"/>
        <v>MEX_1987</v>
      </c>
      <c r="B800" t="s">
        <v>25</v>
      </c>
      <c r="C800" s="8" t="s">
        <v>57</v>
      </c>
      <c r="D800" s="4">
        <v>1987</v>
      </c>
      <c r="E800" s="30">
        <f t="shared" si="54"/>
        <v>5.6266666253407793</v>
      </c>
      <c r="F800" s="31">
        <f t="shared" si="52"/>
        <v>6</v>
      </c>
      <c r="G800" s="32">
        <v>6</v>
      </c>
      <c r="H800" s="32">
        <v>6</v>
      </c>
      <c r="I800" s="30">
        <v>5.0199999809265137</v>
      </c>
      <c r="J800" s="31">
        <f t="shared" si="53"/>
        <v>5.5799999237060547</v>
      </c>
      <c r="K800" s="32">
        <v>6</v>
      </c>
      <c r="L800" s="32">
        <v>4.7399997711181641</v>
      </c>
      <c r="M800" s="33">
        <v>6</v>
      </c>
    </row>
    <row r="801" spans="1:13" x14ac:dyDescent="0.25">
      <c r="A801" s="11" t="str">
        <f t="shared" si="51"/>
        <v>MEX_1988</v>
      </c>
      <c r="B801" t="s">
        <v>25</v>
      </c>
      <c r="C801" s="8" t="s">
        <v>57</v>
      </c>
      <c r="D801" s="4">
        <v>1988</v>
      </c>
      <c r="E801" s="30">
        <f t="shared" si="54"/>
        <v>5.6266666253407793</v>
      </c>
      <c r="F801" s="31">
        <f t="shared" si="52"/>
        <v>6</v>
      </c>
      <c r="G801" s="32">
        <v>6</v>
      </c>
      <c r="H801" s="32">
        <v>6</v>
      </c>
      <c r="I801" s="30">
        <v>5.0199999809265137</v>
      </c>
      <c r="J801" s="31">
        <f t="shared" si="53"/>
        <v>5.5799999237060547</v>
      </c>
      <c r="K801" s="32">
        <v>6</v>
      </c>
      <c r="L801" s="32">
        <v>4.7399997711181641</v>
      </c>
      <c r="M801" s="33">
        <v>6</v>
      </c>
    </row>
    <row r="802" spans="1:13" x14ac:dyDescent="0.25">
      <c r="A802" s="11" t="str">
        <f t="shared" si="51"/>
        <v>MEX_1989</v>
      </c>
      <c r="B802" t="s">
        <v>25</v>
      </c>
      <c r="C802" s="8" t="s">
        <v>57</v>
      </c>
      <c r="D802" s="4">
        <v>1989</v>
      </c>
      <c r="E802" s="30">
        <f t="shared" si="54"/>
        <v>5.336666663487752</v>
      </c>
      <c r="F802" s="31">
        <f t="shared" si="52"/>
        <v>6</v>
      </c>
      <c r="G802" s="32">
        <v>6</v>
      </c>
      <c r="H802" s="32">
        <v>6</v>
      </c>
      <c r="I802" s="30">
        <v>5.0199999809265137</v>
      </c>
      <c r="J802" s="31">
        <f t="shared" si="53"/>
        <v>5</v>
      </c>
      <c r="K802" s="32">
        <v>6</v>
      </c>
      <c r="L802" s="32">
        <v>3</v>
      </c>
      <c r="M802" s="33">
        <v>6</v>
      </c>
    </row>
    <row r="803" spans="1:13" x14ac:dyDescent="0.25">
      <c r="A803" s="11" t="str">
        <f t="shared" si="51"/>
        <v>MEX_1990</v>
      </c>
      <c r="B803" t="s">
        <v>25</v>
      </c>
      <c r="C803" s="8" t="s">
        <v>57</v>
      </c>
      <c r="D803" s="4">
        <v>1990</v>
      </c>
      <c r="E803" s="30">
        <f t="shared" si="54"/>
        <v>4.916666666666667</v>
      </c>
      <c r="F803" s="31">
        <f t="shared" si="52"/>
        <v>6</v>
      </c>
      <c r="G803" s="32">
        <v>6</v>
      </c>
      <c r="H803" s="32">
        <v>6</v>
      </c>
      <c r="I803" s="30">
        <v>4</v>
      </c>
      <c r="J803" s="31">
        <f t="shared" si="53"/>
        <v>4.5</v>
      </c>
      <c r="K803" s="32">
        <v>6</v>
      </c>
      <c r="L803" s="32">
        <v>3</v>
      </c>
      <c r="M803" s="33">
        <v>4.5</v>
      </c>
    </row>
    <row r="804" spans="1:13" x14ac:dyDescent="0.25">
      <c r="A804" s="11" t="str">
        <f t="shared" si="51"/>
        <v>MEX_1991</v>
      </c>
      <c r="B804" t="s">
        <v>25</v>
      </c>
      <c r="C804" s="8" t="s">
        <v>57</v>
      </c>
      <c r="D804" s="4">
        <v>1991</v>
      </c>
      <c r="E804" s="30">
        <f t="shared" si="54"/>
        <v>4.916666666666667</v>
      </c>
      <c r="F804" s="31">
        <f t="shared" si="52"/>
        <v>6</v>
      </c>
      <c r="G804" s="32">
        <v>6</v>
      </c>
      <c r="H804" s="32">
        <v>6</v>
      </c>
      <c r="I804" s="30">
        <v>4</v>
      </c>
      <c r="J804" s="31">
        <f t="shared" si="53"/>
        <v>4.5</v>
      </c>
      <c r="K804" s="32">
        <v>6</v>
      </c>
      <c r="L804" s="32">
        <v>3</v>
      </c>
      <c r="M804" s="33">
        <v>4.5</v>
      </c>
    </row>
    <row r="805" spans="1:13" x14ac:dyDescent="0.25">
      <c r="A805" s="11" t="str">
        <f t="shared" ref="A805:A863" si="55">B805&amp;"_"&amp;D805</f>
        <v>MEX_1992</v>
      </c>
      <c r="B805" t="s">
        <v>25</v>
      </c>
      <c r="C805" s="8" t="s">
        <v>57</v>
      </c>
      <c r="D805" s="4">
        <v>1992</v>
      </c>
      <c r="E805" s="30">
        <f t="shared" si="54"/>
        <v>4.916666666666667</v>
      </c>
      <c r="F805" s="31">
        <f t="shared" ref="F805:F863" si="56">AVERAGE(G805:H805)</f>
        <v>6</v>
      </c>
      <c r="G805" s="32">
        <v>6</v>
      </c>
      <c r="H805" s="32">
        <v>6</v>
      </c>
      <c r="I805" s="30">
        <v>4</v>
      </c>
      <c r="J805" s="31">
        <f t="shared" ref="J805:J863" si="57">AVERAGE(K805:M805)</f>
        <v>4.5</v>
      </c>
      <c r="K805" s="32">
        <v>6</v>
      </c>
      <c r="L805" s="32">
        <v>3</v>
      </c>
      <c r="M805" s="33">
        <v>4.5</v>
      </c>
    </row>
    <row r="806" spans="1:13" x14ac:dyDescent="0.25">
      <c r="A806" s="11" t="str">
        <f t="shared" si="55"/>
        <v>MEX_1993</v>
      </c>
      <c r="B806" t="s">
        <v>25</v>
      </c>
      <c r="C806" s="8" t="s">
        <v>57</v>
      </c>
      <c r="D806" s="4">
        <v>1993</v>
      </c>
      <c r="E806" s="30">
        <f t="shared" si="54"/>
        <v>4.8710000117619829</v>
      </c>
      <c r="F806" s="31">
        <f t="shared" si="56"/>
        <v>6</v>
      </c>
      <c r="G806" s="32">
        <v>6</v>
      </c>
      <c r="H806" s="32">
        <v>6</v>
      </c>
      <c r="I806" s="30">
        <v>3.7260000705718994</v>
      </c>
      <c r="J806" s="31">
        <f t="shared" si="57"/>
        <v>4.5</v>
      </c>
      <c r="K806" s="32">
        <v>6</v>
      </c>
      <c r="L806" s="32">
        <v>3</v>
      </c>
      <c r="M806" s="33">
        <v>4.5</v>
      </c>
    </row>
    <row r="807" spans="1:13" x14ac:dyDescent="0.25">
      <c r="A807" s="11" t="str">
        <f t="shared" si="55"/>
        <v>MEX_1994</v>
      </c>
      <c r="B807" t="s">
        <v>25</v>
      </c>
      <c r="C807" s="8" t="s">
        <v>57</v>
      </c>
      <c r="D807" s="4">
        <v>1994</v>
      </c>
      <c r="E807" s="30">
        <f t="shared" si="54"/>
        <v>4.8669999837875366</v>
      </c>
      <c r="F807" s="31">
        <f t="shared" si="56"/>
        <v>6</v>
      </c>
      <c r="G807" s="32">
        <v>6</v>
      </c>
      <c r="H807" s="32">
        <v>6</v>
      </c>
      <c r="I807" s="30">
        <v>3.7019999027252197</v>
      </c>
      <c r="J807" s="31">
        <f t="shared" si="57"/>
        <v>4.5</v>
      </c>
      <c r="K807" s="32">
        <v>6</v>
      </c>
      <c r="L807" s="32">
        <v>3</v>
      </c>
      <c r="M807" s="33">
        <v>4.5</v>
      </c>
    </row>
    <row r="808" spans="1:13" x14ac:dyDescent="0.25">
      <c r="A808" s="11" t="str">
        <f t="shared" si="55"/>
        <v>MEX_1995</v>
      </c>
      <c r="B808" t="s">
        <v>25</v>
      </c>
      <c r="C808" s="8" t="s">
        <v>57</v>
      </c>
      <c r="D808" s="4">
        <v>1995</v>
      </c>
      <c r="E808" s="30">
        <f t="shared" si="54"/>
        <v>4.9400833447774248</v>
      </c>
      <c r="F808" s="31">
        <f t="shared" si="56"/>
        <v>5.65625</v>
      </c>
      <c r="G808" s="32">
        <v>6</v>
      </c>
      <c r="H808" s="32">
        <v>5.3125</v>
      </c>
      <c r="I808" s="30">
        <v>3.6779999732971191</v>
      </c>
      <c r="J808" s="31">
        <f t="shared" si="57"/>
        <v>4.8833333651224775</v>
      </c>
      <c r="K808" s="32">
        <v>5.5</v>
      </c>
      <c r="L808" s="32">
        <v>4.6500000953674316</v>
      </c>
      <c r="M808" s="33">
        <v>4.5</v>
      </c>
    </row>
    <row r="809" spans="1:13" x14ac:dyDescent="0.25">
      <c r="A809" s="11" t="str">
        <f t="shared" si="55"/>
        <v>MEX_1996</v>
      </c>
      <c r="B809" t="s">
        <v>25</v>
      </c>
      <c r="C809" s="8" t="s">
        <v>57</v>
      </c>
      <c r="D809" s="4">
        <v>1996</v>
      </c>
      <c r="E809" s="30">
        <f t="shared" si="54"/>
        <v>4.7069166898727417</v>
      </c>
      <c r="F809" s="31">
        <f t="shared" si="56"/>
        <v>5.65625</v>
      </c>
      <c r="G809" s="32">
        <v>6</v>
      </c>
      <c r="H809" s="32">
        <v>5.3125</v>
      </c>
      <c r="I809" s="30">
        <v>2.6540000438690186</v>
      </c>
      <c r="J809" s="31">
        <f t="shared" si="57"/>
        <v>4.7583333651224775</v>
      </c>
      <c r="K809" s="32">
        <v>5.125</v>
      </c>
      <c r="L809" s="32">
        <v>4.6500000953674316</v>
      </c>
      <c r="M809" s="33">
        <v>4.5</v>
      </c>
    </row>
    <row r="810" spans="1:13" x14ac:dyDescent="0.25">
      <c r="A810" s="11" t="str">
        <f t="shared" si="55"/>
        <v>MEX_1997</v>
      </c>
      <c r="B810" t="s">
        <v>25</v>
      </c>
      <c r="C810" s="8" t="s">
        <v>57</v>
      </c>
      <c r="D810" s="4">
        <v>1997</v>
      </c>
      <c r="E810" s="30">
        <f t="shared" si="54"/>
        <v>4.2465436458587646</v>
      </c>
      <c r="F810" s="31">
        <f t="shared" si="56"/>
        <v>5.65625</v>
      </c>
      <c r="G810" s="32">
        <v>6</v>
      </c>
      <c r="H810" s="32">
        <v>5.3125</v>
      </c>
      <c r="I810" s="30">
        <v>2.0703332424163818</v>
      </c>
      <c r="J810" s="31">
        <f t="shared" si="57"/>
        <v>4.0321428775787354</v>
      </c>
      <c r="K810" s="32">
        <v>3.9464285373687744</v>
      </c>
      <c r="L810" s="32">
        <v>3.6500000953674316</v>
      </c>
      <c r="M810" s="33">
        <v>4.5</v>
      </c>
    </row>
    <row r="811" spans="1:13" x14ac:dyDescent="0.25">
      <c r="A811" s="11" t="str">
        <f t="shared" si="55"/>
        <v>MEX_1998</v>
      </c>
      <c r="B811" t="s">
        <v>25</v>
      </c>
      <c r="C811" s="8" t="s">
        <v>57</v>
      </c>
      <c r="D811" s="4">
        <v>1998</v>
      </c>
      <c r="E811" s="30">
        <f t="shared" si="54"/>
        <v>3.6803472638130188</v>
      </c>
      <c r="F811" s="31">
        <f t="shared" si="56"/>
        <v>5.46875</v>
      </c>
      <c r="G811" s="32">
        <v>6</v>
      </c>
      <c r="H811" s="32">
        <v>4.9375</v>
      </c>
      <c r="I811" s="30">
        <v>1.7283333539962769</v>
      </c>
      <c r="J811" s="31">
        <f t="shared" si="57"/>
        <v>3.1387500762939453</v>
      </c>
      <c r="K811" s="32">
        <v>4.2662501335144043</v>
      </c>
      <c r="L811" s="32">
        <v>3.6500000953674316</v>
      </c>
      <c r="M811" s="33">
        <v>1.5</v>
      </c>
    </row>
    <row r="812" spans="1:13" x14ac:dyDescent="0.25">
      <c r="A812" s="11" t="str">
        <f t="shared" si="55"/>
        <v>MEX_1999</v>
      </c>
      <c r="B812" t="s">
        <v>25</v>
      </c>
      <c r="C812" s="8" t="s">
        <v>57</v>
      </c>
      <c r="D812" s="4">
        <v>1999</v>
      </c>
      <c r="E812" s="30">
        <f t="shared" si="54"/>
        <v>3.6223254005114236</v>
      </c>
      <c r="F812" s="31">
        <f t="shared" si="56"/>
        <v>5.46875</v>
      </c>
      <c r="G812" s="32">
        <v>6</v>
      </c>
      <c r="H812" s="32">
        <v>4.9375</v>
      </c>
      <c r="I812" s="30">
        <v>1.7411667108535767</v>
      </c>
      <c r="J812" s="31">
        <f t="shared" si="57"/>
        <v>3.0184285640716553</v>
      </c>
      <c r="K812" s="32">
        <v>3.8392856121063232</v>
      </c>
      <c r="L812" s="32">
        <v>3.7160000801086426</v>
      </c>
      <c r="M812" s="33">
        <v>1.5</v>
      </c>
    </row>
    <row r="813" spans="1:13" x14ac:dyDescent="0.25">
      <c r="A813" s="11" t="str">
        <f t="shared" si="55"/>
        <v>MEX_2000</v>
      </c>
      <c r="B813" t="s">
        <v>25</v>
      </c>
      <c r="C813" s="8" t="s">
        <v>57</v>
      </c>
      <c r="D813" s="4">
        <v>2000</v>
      </c>
      <c r="E813" s="30">
        <f t="shared" si="54"/>
        <v>3.6248690883318582</v>
      </c>
      <c r="F813" s="31">
        <f t="shared" si="56"/>
        <v>5.46875</v>
      </c>
      <c r="G813" s="32">
        <v>6</v>
      </c>
      <c r="H813" s="32">
        <v>4.9375</v>
      </c>
      <c r="I813" s="30">
        <v>1.7440000772476196</v>
      </c>
      <c r="J813" s="31">
        <f t="shared" si="57"/>
        <v>3.0225714842478433</v>
      </c>
      <c r="K813" s="32">
        <v>3.7857143878936768</v>
      </c>
      <c r="L813" s="32">
        <v>3.7820000648498535</v>
      </c>
      <c r="M813" s="33">
        <v>1.5</v>
      </c>
    </row>
    <row r="814" spans="1:13" x14ac:dyDescent="0.25">
      <c r="A814" s="11" t="str">
        <f t="shared" si="55"/>
        <v>MEX_2001</v>
      </c>
      <c r="B814" t="s">
        <v>25</v>
      </c>
      <c r="C814" s="8" t="s">
        <v>57</v>
      </c>
      <c r="D814" s="4">
        <v>2001</v>
      </c>
      <c r="E814" s="30">
        <f t="shared" si="54"/>
        <v>3.6184960405031839</v>
      </c>
      <c r="F814" s="31">
        <f t="shared" si="56"/>
        <v>5.46875</v>
      </c>
      <c r="G814" s="32">
        <v>6</v>
      </c>
      <c r="H814" s="32">
        <v>4.9375</v>
      </c>
      <c r="I814" s="30">
        <v>1.6933332681655884</v>
      </c>
      <c r="J814" s="31">
        <f t="shared" si="57"/>
        <v>3.0267143249511719</v>
      </c>
      <c r="K814" s="32">
        <v>3.7321429252624512</v>
      </c>
      <c r="L814" s="32">
        <v>3.8480000495910645</v>
      </c>
      <c r="M814" s="33">
        <v>1.5</v>
      </c>
    </row>
    <row r="815" spans="1:13" x14ac:dyDescent="0.25">
      <c r="A815" s="11" t="str">
        <f t="shared" si="55"/>
        <v>MEX_2002</v>
      </c>
      <c r="B815" t="s">
        <v>25</v>
      </c>
      <c r="C815" s="8" t="s">
        <v>57</v>
      </c>
      <c r="D815" s="4">
        <v>2002</v>
      </c>
      <c r="E815" s="30">
        <f t="shared" si="54"/>
        <v>3.5163452426592507</v>
      </c>
      <c r="F815" s="31">
        <f t="shared" si="56"/>
        <v>5.40625</v>
      </c>
      <c r="G815" s="32">
        <v>6</v>
      </c>
      <c r="H815" s="32">
        <v>4.8125</v>
      </c>
      <c r="I815" s="30">
        <v>1.1929999589920044</v>
      </c>
      <c r="J815" s="31">
        <f t="shared" si="57"/>
        <v>3.0308571656545005</v>
      </c>
      <c r="K815" s="32">
        <v>3.6785714626312256</v>
      </c>
      <c r="L815" s="32">
        <v>3.9140000343322754</v>
      </c>
      <c r="M815" s="33">
        <v>1.5</v>
      </c>
    </row>
    <row r="816" spans="1:13" x14ac:dyDescent="0.25">
      <c r="A816" s="11" t="str">
        <f t="shared" si="55"/>
        <v>MEX_2003</v>
      </c>
      <c r="B816" t="s">
        <v>25</v>
      </c>
      <c r="C816" s="8" t="s">
        <v>57</v>
      </c>
      <c r="D816" s="4">
        <v>2003</v>
      </c>
      <c r="E816" s="30">
        <f t="shared" si="54"/>
        <v>3.5808611114819846</v>
      </c>
      <c r="F816" s="31">
        <f t="shared" si="56"/>
        <v>5.40625</v>
      </c>
      <c r="G816" s="32">
        <v>6</v>
      </c>
      <c r="H816" s="32">
        <v>4.8125</v>
      </c>
      <c r="I816" s="30">
        <v>1.1926666498184204</v>
      </c>
      <c r="J816" s="31">
        <f t="shared" si="57"/>
        <v>3.1600000063578286</v>
      </c>
      <c r="K816" s="32">
        <v>4</v>
      </c>
      <c r="L816" s="32">
        <v>3.9800000190734863</v>
      </c>
      <c r="M816" s="33">
        <v>1.5</v>
      </c>
    </row>
    <row r="817" spans="1:13" x14ac:dyDescent="0.25">
      <c r="A817" s="11" t="str">
        <f t="shared" si="55"/>
        <v>MEX_2004</v>
      </c>
      <c r="B817" t="s">
        <v>25</v>
      </c>
      <c r="C817" s="8" t="s">
        <v>57</v>
      </c>
      <c r="D817" s="4">
        <v>2004</v>
      </c>
      <c r="E817" s="30">
        <f t="shared" si="54"/>
        <v>3.5127708315849304</v>
      </c>
      <c r="F817" s="31">
        <f t="shared" si="56"/>
        <v>5.3828125</v>
      </c>
      <c r="G817" s="32">
        <v>6</v>
      </c>
      <c r="H817" s="32">
        <v>4.765625</v>
      </c>
      <c r="I817" s="30">
        <v>1.2059999704360962</v>
      </c>
      <c r="J817" s="31">
        <f t="shared" si="57"/>
        <v>3.0350000063578286</v>
      </c>
      <c r="K817" s="32">
        <v>3.625</v>
      </c>
      <c r="L817" s="32">
        <v>3.9800000190734863</v>
      </c>
      <c r="M817" s="33">
        <v>1.5</v>
      </c>
    </row>
    <row r="818" spans="1:13" x14ac:dyDescent="0.25">
      <c r="A818" s="11" t="str">
        <f t="shared" si="55"/>
        <v>MEX_2005</v>
      </c>
      <c r="B818" t="s">
        <v>25</v>
      </c>
      <c r="C818" s="8" t="s">
        <v>57</v>
      </c>
      <c r="D818" s="4">
        <v>2005</v>
      </c>
      <c r="E818" s="30">
        <f t="shared" si="54"/>
        <v>3.5149930516878762</v>
      </c>
      <c r="F818" s="31">
        <f t="shared" si="56"/>
        <v>5.3828125</v>
      </c>
      <c r="G818" s="32">
        <v>6</v>
      </c>
      <c r="H818" s="32">
        <v>4.765625</v>
      </c>
      <c r="I818" s="30">
        <v>1.219333291053772</v>
      </c>
      <c r="J818" s="31">
        <f t="shared" si="57"/>
        <v>3.0350000063578286</v>
      </c>
      <c r="K818" s="32">
        <v>3.625</v>
      </c>
      <c r="L818" s="32">
        <v>3.9800000190734863</v>
      </c>
      <c r="M818" s="33">
        <v>1.5</v>
      </c>
    </row>
    <row r="819" spans="1:13" x14ac:dyDescent="0.25">
      <c r="A819" s="11" t="str">
        <f t="shared" si="55"/>
        <v>MEX_2006</v>
      </c>
      <c r="B819" t="s">
        <v>25</v>
      </c>
      <c r="C819" s="8" t="s">
        <v>57</v>
      </c>
      <c r="D819" s="4">
        <v>2006</v>
      </c>
      <c r="E819" s="30">
        <f t="shared" si="54"/>
        <v>3.5169375141461692</v>
      </c>
      <c r="F819" s="31">
        <f t="shared" si="56"/>
        <v>5.3828125</v>
      </c>
      <c r="G819" s="32">
        <v>6</v>
      </c>
      <c r="H819" s="32">
        <v>4.765625</v>
      </c>
      <c r="I819" s="30">
        <v>1.2310000658035278</v>
      </c>
      <c r="J819" s="31">
        <f t="shared" si="57"/>
        <v>3.0350000063578286</v>
      </c>
      <c r="K819" s="32">
        <v>3.625</v>
      </c>
      <c r="L819" s="32">
        <v>3.9800000190734863</v>
      </c>
      <c r="M819" s="33">
        <v>1.5</v>
      </c>
    </row>
    <row r="820" spans="1:13" x14ac:dyDescent="0.25">
      <c r="A820" s="11" t="str">
        <f t="shared" si="55"/>
        <v>MEX_2007</v>
      </c>
      <c r="B820" t="s">
        <v>25</v>
      </c>
      <c r="C820" s="8" t="s">
        <v>57</v>
      </c>
      <c r="D820" s="4">
        <v>2007</v>
      </c>
      <c r="E820" s="30">
        <f t="shared" si="54"/>
        <v>3.2591944336891174</v>
      </c>
      <c r="F820" s="31">
        <f t="shared" si="56"/>
        <v>5.40625</v>
      </c>
      <c r="G820" s="32">
        <v>6</v>
      </c>
      <c r="H820" s="32">
        <v>4.8125</v>
      </c>
      <c r="I820" s="30">
        <v>1.2426666021347046</v>
      </c>
      <c r="J820" s="31">
        <f t="shared" si="57"/>
        <v>2.5</v>
      </c>
      <c r="K820" s="32">
        <v>4</v>
      </c>
      <c r="L820" s="32">
        <v>2</v>
      </c>
      <c r="M820" s="33">
        <v>1.5</v>
      </c>
    </row>
    <row r="821" spans="1:13" x14ac:dyDescent="0.25">
      <c r="A821" s="11" t="str">
        <f t="shared" si="55"/>
        <v>MEX_2008</v>
      </c>
      <c r="B821" t="s">
        <v>25</v>
      </c>
      <c r="C821" s="8" t="s">
        <v>57</v>
      </c>
      <c r="D821" s="4">
        <v>2008</v>
      </c>
      <c r="E821" s="30">
        <f t="shared" si="54"/>
        <v>3.1920666694641113</v>
      </c>
      <c r="F821" s="31">
        <f t="shared" si="56"/>
        <v>5.40625</v>
      </c>
      <c r="G821" s="32">
        <v>6</v>
      </c>
      <c r="H821" s="32">
        <v>4.8125</v>
      </c>
      <c r="I821" s="30">
        <v>1.214900016784668</v>
      </c>
      <c r="J821" s="31">
        <f t="shared" si="57"/>
        <v>2.375</v>
      </c>
      <c r="K821" s="32">
        <v>3.625</v>
      </c>
      <c r="L821" s="32">
        <v>2</v>
      </c>
      <c r="M821" s="33">
        <v>1.5</v>
      </c>
    </row>
    <row r="822" spans="1:13" x14ac:dyDescent="0.25">
      <c r="A822" s="11" t="str">
        <f t="shared" si="55"/>
        <v>MEX_2009</v>
      </c>
      <c r="B822" t="s">
        <v>25</v>
      </c>
      <c r="C822" s="8" t="s">
        <v>57</v>
      </c>
      <c r="D822" s="4">
        <v>2009</v>
      </c>
      <c r="E822" s="30">
        <f t="shared" si="54"/>
        <v>3.1874388853708902</v>
      </c>
      <c r="F822" s="31">
        <f t="shared" si="56"/>
        <v>5.40625</v>
      </c>
      <c r="G822" s="32">
        <v>6</v>
      </c>
      <c r="H822" s="32">
        <v>4.8125</v>
      </c>
      <c r="I822" s="30">
        <v>1.1871333122253418</v>
      </c>
      <c r="J822" s="31">
        <f t="shared" si="57"/>
        <v>2.375</v>
      </c>
      <c r="K822" s="32">
        <v>3.625</v>
      </c>
      <c r="L822" s="32">
        <v>2</v>
      </c>
      <c r="M822" s="33">
        <v>1.5</v>
      </c>
    </row>
    <row r="823" spans="1:13" x14ac:dyDescent="0.25">
      <c r="A823" s="11" t="str">
        <f t="shared" si="55"/>
        <v>MEX_2010</v>
      </c>
      <c r="B823" t="s">
        <v>25</v>
      </c>
      <c r="C823" s="8" t="s">
        <v>57</v>
      </c>
      <c r="D823" s="4">
        <v>2010</v>
      </c>
      <c r="E823" s="30">
        <f t="shared" si="54"/>
        <v>3.0599291523297629</v>
      </c>
      <c r="F823" s="31">
        <f t="shared" si="56"/>
        <v>5.03125</v>
      </c>
      <c r="G823" s="32">
        <v>5.8125</v>
      </c>
      <c r="H823" s="32">
        <v>4.25</v>
      </c>
      <c r="I823" s="30">
        <v>1.1720749139785767</v>
      </c>
      <c r="J823" s="31">
        <f t="shared" si="57"/>
        <v>2.375</v>
      </c>
      <c r="K823" s="32">
        <v>3.625</v>
      </c>
      <c r="L823" s="32">
        <v>2</v>
      </c>
      <c r="M823" s="33">
        <v>1.5</v>
      </c>
    </row>
    <row r="824" spans="1:13" x14ac:dyDescent="0.25">
      <c r="A824" s="11" t="str">
        <f t="shared" si="55"/>
        <v>MEX_2011</v>
      </c>
      <c r="B824" t="s">
        <v>25</v>
      </c>
      <c r="C824" s="8" t="s">
        <v>57</v>
      </c>
      <c r="D824" s="4">
        <v>2011</v>
      </c>
      <c r="E824" s="30">
        <f t="shared" si="54"/>
        <v>2.9949194391568503</v>
      </c>
      <c r="F824" s="31">
        <f t="shared" si="56"/>
        <v>5.03125</v>
      </c>
      <c r="G824" s="32">
        <v>5.8125</v>
      </c>
      <c r="H824" s="32">
        <v>4.25</v>
      </c>
      <c r="I824" s="30">
        <v>1.1570166349411011</v>
      </c>
      <c r="J824" s="31">
        <f t="shared" si="57"/>
        <v>2.25</v>
      </c>
      <c r="K824" s="32">
        <v>3.25</v>
      </c>
      <c r="L824" s="32">
        <v>2</v>
      </c>
      <c r="M824" s="33">
        <v>1.5</v>
      </c>
    </row>
    <row r="825" spans="1:13" x14ac:dyDescent="0.25">
      <c r="A825" s="11" t="str">
        <f t="shared" si="55"/>
        <v>MEX_2012</v>
      </c>
      <c r="B825" t="s">
        <v>25</v>
      </c>
      <c r="C825" s="8" t="s">
        <v>57</v>
      </c>
      <c r="D825" s="4">
        <v>2012</v>
      </c>
      <c r="E825" s="30">
        <f t="shared" si="54"/>
        <v>2.9924097259839377</v>
      </c>
      <c r="F825" s="31">
        <f t="shared" si="56"/>
        <v>5.03125</v>
      </c>
      <c r="G825" s="32">
        <v>5.8125</v>
      </c>
      <c r="H825" s="32">
        <v>4.25</v>
      </c>
      <c r="I825" s="30">
        <v>1.1419583559036255</v>
      </c>
      <c r="J825" s="31">
        <f t="shared" si="57"/>
        <v>2.25</v>
      </c>
      <c r="K825" s="32">
        <v>3.25</v>
      </c>
      <c r="L825" s="32">
        <v>2</v>
      </c>
      <c r="M825" s="33">
        <v>1.5</v>
      </c>
    </row>
    <row r="826" spans="1:13" x14ac:dyDescent="0.25">
      <c r="A826" s="11" t="str">
        <f t="shared" si="55"/>
        <v>MEX_2013</v>
      </c>
      <c r="B826" t="s">
        <v>25</v>
      </c>
      <c r="C826" s="8" t="s">
        <v>57</v>
      </c>
      <c r="D826" s="4">
        <v>2013</v>
      </c>
      <c r="E826" s="30">
        <f t="shared" si="54"/>
        <v>3.1148999929428101</v>
      </c>
      <c r="F826" s="31">
        <f t="shared" si="56"/>
        <v>5.03125</v>
      </c>
      <c r="G826" s="32">
        <v>5.8125</v>
      </c>
      <c r="H826" s="32">
        <v>4.25</v>
      </c>
      <c r="I826" s="30">
        <v>1.1268999576568604</v>
      </c>
      <c r="J826" s="31">
        <f t="shared" si="57"/>
        <v>2.5</v>
      </c>
      <c r="K826" s="32">
        <v>4</v>
      </c>
      <c r="L826" s="32">
        <v>2</v>
      </c>
      <c r="M826" s="33">
        <v>1.5</v>
      </c>
    </row>
    <row r="827" spans="1:13" x14ac:dyDescent="0.25">
      <c r="A827" s="11" t="str">
        <f t="shared" si="55"/>
        <v>NLD_1975</v>
      </c>
      <c r="B827" s="14" t="s">
        <v>26</v>
      </c>
      <c r="C827" s="7" t="s">
        <v>58</v>
      </c>
      <c r="D827" s="6">
        <v>1975</v>
      </c>
      <c r="E827" s="34">
        <f t="shared" si="54"/>
        <v>5.739583333333333</v>
      </c>
      <c r="F827" s="35">
        <f t="shared" si="56"/>
        <v>5.71875</v>
      </c>
      <c r="G827" s="36">
        <v>6</v>
      </c>
      <c r="H827" s="36">
        <v>5.4375</v>
      </c>
      <c r="I827" s="34">
        <v>6</v>
      </c>
      <c r="J827" s="35">
        <f t="shared" si="57"/>
        <v>5.666666666666667</v>
      </c>
      <c r="K827" s="36">
        <v>6</v>
      </c>
      <c r="L827" s="36">
        <v>5</v>
      </c>
      <c r="M827" s="37">
        <v>6</v>
      </c>
    </row>
    <row r="828" spans="1:13" x14ac:dyDescent="0.25">
      <c r="A828" s="11" t="str">
        <f t="shared" si="55"/>
        <v>NLD_1976</v>
      </c>
      <c r="B828" t="s">
        <v>26</v>
      </c>
      <c r="C828" s="7" t="s">
        <v>58</v>
      </c>
      <c r="D828" s="6">
        <v>1976</v>
      </c>
      <c r="E828" s="34">
        <f t="shared" si="54"/>
        <v>5.739583333333333</v>
      </c>
      <c r="F828" s="35">
        <f t="shared" si="56"/>
        <v>5.71875</v>
      </c>
      <c r="G828" s="36">
        <v>6</v>
      </c>
      <c r="H828" s="36">
        <v>5.4375</v>
      </c>
      <c r="I828" s="34">
        <v>6</v>
      </c>
      <c r="J828" s="35">
        <f t="shared" si="57"/>
        <v>5.666666666666667</v>
      </c>
      <c r="K828" s="36">
        <v>6</v>
      </c>
      <c r="L828" s="36">
        <v>5</v>
      </c>
      <c r="M828" s="37">
        <v>6</v>
      </c>
    </row>
    <row r="829" spans="1:13" x14ac:dyDescent="0.25">
      <c r="A829" s="11" t="str">
        <f t="shared" si="55"/>
        <v>NLD_1977</v>
      </c>
      <c r="B829" t="s">
        <v>26</v>
      </c>
      <c r="C829" s="7" t="s">
        <v>58</v>
      </c>
      <c r="D829" s="6">
        <v>1977</v>
      </c>
      <c r="E829" s="34">
        <f t="shared" si="54"/>
        <v>5.739583333333333</v>
      </c>
      <c r="F829" s="35">
        <f t="shared" si="56"/>
        <v>5.71875</v>
      </c>
      <c r="G829" s="36">
        <v>6</v>
      </c>
      <c r="H829" s="36">
        <v>5.4375</v>
      </c>
      <c r="I829" s="34">
        <v>6</v>
      </c>
      <c r="J829" s="35">
        <f t="shared" si="57"/>
        <v>5.666666666666667</v>
      </c>
      <c r="K829" s="36">
        <v>6</v>
      </c>
      <c r="L829" s="36">
        <v>5</v>
      </c>
      <c r="M829" s="37">
        <v>6</v>
      </c>
    </row>
    <row r="830" spans="1:13" x14ac:dyDescent="0.25">
      <c r="A830" s="11" t="str">
        <f t="shared" si="55"/>
        <v>NLD_1978</v>
      </c>
      <c r="B830" t="s">
        <v>26</v>
      </c>
      <c r="C830" s="7" t="s">
        <v>58</v>
      </c>
      <c r="D830" s="6">
        <v>1978</v>
      </c>
      <c r="E830" s="34">
        <f t="shared" si="54"/>
        <v>5.739583333333333</v>
      </c>
      <c r="F830" s="35">
        <f t="shared" si="56"/>
        <v>5.71875</v>
      </c>
      <c r="G830" s="36">
        <v>6</v>
      </c>
      <c r="H830" s="36">
        <v>5.4375</v>
      </c>
      <c r="I830" s="34">
        <v>6</v>
      </c>
      <c r="J830" s="35">
        <f t="shared" si="57"/>
        <v>5.666666666666667</v>
      </c>
      <c r="K830" s="36">
        <v>6</v>
      </c>
      <c r="L830" s="36">
        <v>5</v>
      </c>
      <c r="M830" s="37">
        <v>6</v>
      </c>
    </row>
    <row r="831" spans="1:13" x14ac:dyDescent="0.25">
      <c r="A831" s="11" t="str">
        <f t="shared" si="55"/>
        <v>NLD_1979</v>
      </c>
      <c r="B831" t="s">
        <v>26</v>
      </c>
      <c r="C831" s="7" t="s">
        <v>58</v>
      </c>
      <c r="D831" s="6">
        <v>1979</v>
      </c>
      <c r="E831" s="34">
        <f t="shared" si="54"/>
        <v>5.739583333333333</v>
      </c>
      <c r="F831" s="35">
        <f t="shared" si="56"/>
        <v>5.71875</v>
      </c>
      <c r="G831" s="36">
        <v>6</v>
      </c>
      <c r="H831" s="36">
        <v>5.4375</v>
      </c>
      <c r="I831" s="34">
        <v>6</v>
      </c>
      <c r="J831" s="35">
        <f t="shared" si="57"/>
        <v>5.666666666666667</v>
      </c>
      <c r="K831" s="36">
        <v>6</v>
      </c>
      <c r="L831" s="36">
        <v>5</v>
      </c>
      <c r="M831" s="37">
        <v>6</v>
      </c>
    </row>
    <row r="832" spans="1:13" x14ac:dyDescent="0.25">
      <c r="A832" s="11" t="str">
        <f t="shared" si="55"/>
        <v>NLD_1980</v>
      </c>
      <c r="B832" t="s">
        <v>26</v>
      </c>
      <c r="C832" s="7" t="s">
        <v>58</v>
      </c>
      <c r="D832" s="6">
        <v>1980</v>
      </c>
      <c r="E832" s="34">
        <f t="shared" si="54"/>
        <v>5.739583333333333</v>
      </c>
      <c r="F832" s="35">
        <f t="shared" si="56"/>
        <v>5.71875</v>
      </c>
      <c r="G832" s="36">
        <v>6</v>
      </c>
      <c r="H832" s="36">
        <v>5.4375</v>
      </c>
      <c r="I832" s="34">
        <v>6</v>
      </c>
      <c r="J832" s="35">
        <f t="shared" si="57"/>
        <v>5.666666666666667</v>
      </c>
      <c r="K832" s="36">
        <v>6</v>
      </c>
      <c r="L832" s="36">
        <v>5</v>
      </c>
      <c r="M832" s="37">
        <v>6</v>
      </c>
    </row>
    <row r="833" spans="1:13" x14ac:dyDescent="0.25">
      <c r="A833" s="11" t="str">
        <f t="shared" si="55"/>
        <v>NLD_1981</v>
      </c>
      <c r="B833" t="s">
        <v>26</v>
      </c>
      <c r="C833" s="7" t="s">
        <v>58</v>
      </c>
      <c r="D833" s="6">
        <v>1981</v>
      </c>
      <c r="E833" s="34">
        <f t="shared" si="54"/>
        <v>5.739583333333333</v>
      </c>
      <c r="F833" s="35">
        <f t="shared" si="56"/>
        <v>5.71875</v>
      </c>
      <c r="G833" s="36">
        <v>6</v>
      </c>
      <c r="H833" s="36">
        <v>5.4375</v>
      </c>
      <c r="I833" s="34">
        <v>6</v>
      </c>
      <c r="J833" s="35">
        <f t="shared" si="57"/>
        <v>5.666666666666667</v>
      </c>
      <c r="K833" s="36">
        <v>6</v>
      </c>
      <c r="L833" s="36">
        <v>5</v>
      </c>
      <c r="M833" s="37">
        <v>6</v>
      </c>
    </row>
    <row r="834" spans="1:13" x14ac:dyDescent="0.25">
      <c r="A834" s="11" t="str">
        <f t="shared" si="55"/>
        <v>NLD_1982</v>
      </c>
      <c r="B834" t="s">
        <v>26</v>
      </c>
      <c r="C834" s="7" t="s">
        <v>58</v>
      </c>
      <c r="D834" s="6">
        <v>1982</v>
      </c>
      <c r="E834" s="34">
        <f t="shared" si="54"/>
        <v>5.739583333333333</v>
      </c>
      <c r="F834" s="35">
        <f t="shared" si="56"/>
        <v>5.71875</v>
      </c>
      <c r="G834" s="36">
        <v>6</v>
      </c>
      <c r="H834" s="36">
        <v>5.4375</v>
      </c>
      <c r="I834" s="34">
        <v>6</v>
      </c>
      <c r="J834" s="35">
        <f t="shared" si="57"/>
        <v>5.666666666666667</v>
      </c>
      <c r="K834" s="36">
        <v>6</v>
      </c>
      <c r="L834" s="36">
        <v>5</v>
      </c>
      <c r="M834" s="37">
        <v>6</v>
      </c>
    </row>
    <row r="835" spans="1:13" x14ac:dyDescent="0.25">
      <c r="A835" s="11" t="str">
        <f t="shared" si="55"/>
        <v>NLD_1983</v>
      </c>
      <c r="B835" t="s">
        <v>26</v>
      </c>
      <c r="C835" s="7" t="s">
        <v>58</v>
      </c>
      <c r="D835" s="6">
        <v>1983</v>
      </c>
      <c r="E835" s="34">
        <f t="shared" si="54"/>
        <v>5.739583333333333</v>
      </c>
      <c r="F835" s="35">
        <f t="shared" si="56"/>
        <v>5.71875</v>
      </c>
      <c r="G835" s="36">
        <v>6</v>
      </c>
      <c r="H835" s="36">
        <v>5.4375</v>
      </c>
      <c r="I835" s="34">
        <v>6</v>
      </c>
      <c r="J835" s="35">
        <f t="shared" si="57"/>
        <v>5.666666666666667</v>
      </c>
      <c r="K835" s="36">
        <v>6</v>
      </c>
      <c r="L835" s="36">
        <v>5</v>
      </c>
      <c r="M835" s="37">
        <v>6</v>
      </c>
    </row>
    <row r="836" spans="1:13" x14ac:dyDescent="0.25">
      <c r="A836" s="11" t="str">
        <f t="shared" si="55"/>
        <v>NLD_1984</v>
      </c>
      <c r="B836" t="s">
        <v>26</v>
      </c>
      <c r="C836" s="7" t="s">
        <v>58</v>
      </c>
      <c r="D836" s="6">
        <v>1984</v>
      </c>
      <c r="E836" s="34">
        <f t="shared" si="54"/>
        <v>5.739583333333333</v>
      </c>
      <c r="F836" s="35">
        <f t="shared" si="56"/>
        <v>5.71875</v>
      </c>
      <c r="G836" s="36">
        <v>6</v>
      </c>
      <c r="H836" s="36">
        <v>5.4375</v>
      </c>
      <c r="I836" s="34">
        <v>6</v>
      </c>
      <c r="J836" s="35">
        <f t="shared" si="57"/>
        <v>5.666666666666667</v>
      </c>
      <c r="K836" s="36">
        <v>6</v>
      </c>
      <c r="L836" s="36">
        <v>5</v>
      </c>
      <c r="M836" s="37">
        <v>6</v>
      </c>
    </row>
    <row r="837" spans="1:13" x14ac:dyDescent="0.25">
      <c r="A837" s="11" t="str">
        <f t="shared" si="55"/>
        <v>NLD_1985</v>
      </c>
      <c r="B837" t="s">
        <v>26</v>
      </c>
      <c r="C837" s="7" t="s">
        <v>58</v>
      </c>
      <c r="D837" s="6">
        <v>1985</v>
      </c>
      <c r="E837" s="34">
        <f t="shared" si="54"/>
        <v>5.739583333333333</v>
      </c>
      <c r="F837" s="35">
        <f t="shared" si="56"/>
        <v>5.71875</v>
      </c>
      <c r="G837" s="36">
        <v>6</v>
      </c>
      <c r="H837" s="36">
        <v>5.4375</v>
      </c>
      <c r="I837" s="34">
        <v>6</v>
      </c>
      <c r="J837" s="35">
        <f t="shared" si="57"/>
        <v>5.666666666666667</v>
      </c>
      <c r="K837" s="36">
        <v>6</v>
      </c>
      <c r="L837" s="36">
        <v>5</v>
      </c>
      <c r="M837" s="37">
        <v>6</v>
      </c>
    </row>
    <row r="838" spans="1:13" x14ac:dyDescent="0.25">
      <c r="A838" s="11" t="str">
        <f t="shared" si="55"/>
        <v>NLD_1986</v>
      </c>
      <c r="B838" t="s">
        <v>26</v>
      </c>
      <c r="C838" s="7" t="s">
        <v>58</v>
      </c>
      <c r="D838" s="6">
        <v>1986</v>
      </c>
      <c r="E838" s="34">
        <f t="shared" si="54"/>
        <v>5.656083345413208</v>
      </c>
      <c r="F838" s="35">
        <f t="shared" si="56"/>
        <v>5.71875</v>
      </c>
      <c r="G838" s="36">
        <v>6</v>
      </c>
      <c r="H838" s="36">
        <v>5.4375</v>
      </c>
      <c r="I838" s="34">
        <v>6</v>
      </c>
      <c r="J838" s="35">
        <f t="shared" si="57"/>
        <v>5.499666690826416</v>
      </c>
      <c r="K838" s="36">
        <v>6</v>
      </c>
      <c r="L838" s="36">
        <v>4.499000072479248</v>
      </c>
      <c r="M838" s="37">
        <v>6</v>
      </c>
    </row>
    <row r="839" spans="1:13" x14ac:dyDescent="0.25">
      <c r="A839" s="11" t="str">
        <f t="shared" si="55"/>
        <v>NLD_1987</v>
      </c>
      <c r="B839" t="s">
        <v>26</v>
      </c>
      <c r="C839" s="7" t="s">
        <v>58</v>
      </c>
      <c r="D839" s="6">
        <v>1987</v>
      </c>
      <c r="E839" s="34">
        <f t="shared" si="54"/>
        <v>5.627770821253459</v>
      </c>
      <c r="F839" s="35">
        <f t="shared" si="56"/>
        <v>5.71875</v>
      </c>
      <c r="G839" s="36">
        <v>6</v>
      </c>
      <c r="H839" s="36">
        <v>5.4375</v>
      </c>
      <c r="I839" s="34">
        <v>6</v>
      </c>
      <c r="J839" s="35">
        <f t="shared" si="57"/>
        <v>5.443041642506917</v>
      </c>
      <c r="K839" s="36">
        <v>6</v>
      </c>
      <c r="L839" s="36">
        <v>4.329124927520752</v>
      </c>
      <c r="M839" s="37">
        <v>6</v>
      </c>
    </row>
    <row r="840" spans="1:13" x14ac:dyDescent="0.25">
      <c r="A840" s="11" t="str">
        <f t="shared" si="55"/>
        <v>NLD_1988</v>
      </c>
      <c r="B840" t="s">
        <v>26</v>
      </c>
      <c r="C840" s="7" t="s">
        <v>58</v>
      </c>
      <c r="D840" s="6">
        <v>1988</v>
      </c>
      <c r="E840" s="34">
        <f t="shared" ref="E840:E903" si="58">IF(AND(G840=".",H840=".",I840=".",K840=".",L840=".",M840="."),".",AVERAGE(G840,H840,I840,K840,L840,M840))</f>
        <v>5.5994583765665693</v>
      </c>
      <c r="F840" s="35">
        <f t="shared" si="56"/>
        <v>5.71875</v>
      </c>
      <c r="G840" s="36">
        <v>6</v>
      </c>
      <c r="H840" s="36">
        <v>5.4375</v>
      </c>
      <c r="I840" s="34">
        <v>6</v>
      </c>
      <c r="J840" s="35">
        <f t="shared" si="57"/>
        <v>5.3864167531331377</v>
      </c>
      <c r="K840" s="36">
        <v>6</v>
      </c>
      <c r="L840" s="36">
        <v>4.1592502593994141</v>
      </c>
      <c r="M840" s="37">
        <v>6</v>
      </c>
    </row>
    <row r="841" spans="1:13" x14ac:dyDescent="0.25">
      <c r="A841" s="11" t="str">
        <f t="shared" si="55"/>
        <v>NLD_1989</v>
      </c>
      <c r="B841" t="s">
        <v>26</v>
      </c>
      <c r="C841" s="7" t="s">
        <v>58</v>
      </c>
      <c r="D841" s="6">
        <v>1989</v>
      </c>
      <c r="E841" s="34">
        <f t="shared" si="58"/>
        <v>5.5711458524068194</v>
      </c>
      <c r="F841" s="35">
        <f t="shared" si="56"/>
        <v>5.71875</v>
      </c>
      <c r="G841" s="36">
        <v>6</v>
      </c>
      <c r="H841" s="36">
        <v>5.4375</v>
      </c>
      <c r="I841" s="34">
        <v>6</v>
      </c>
      <c r="J841" s="35">
        <f t="shared" si="57"/>
        <v>5.3297917048136396</v>
      </c>
      <c r="K841" s="36">
        <v>6</v>
      </c>
      <c r="L841" s="36">
        <v>3.989375114440918</v>
      </c>
      <c r="M841" s="37">
        <v>6</v>
      </c>
    </row>
    <row r="842" spans="1:13" x14ac:dyDescent="0.25">
      <c r="A842" s="11" t="str">
        <f t="shared" si="55"/>
        <v>NLD_1990</v>
      </c>
      <c r="B842" t="s">
        <v>26</v>
      </c>
      <c r="C842" s="7" t="s">
        <v>58</v>
      </c>
      <c r="D842" s="6">
        <v>1990</v>
      </c>
      <c r="E842" s="34">
        <f t="shared" si="58"/>
        <v>5.5428333282470703</v>
      </c>
      <c r="F842" s="35">
        <f t="shared" si="56"/>
        <v>5.71875</v>
      </c>
      <c r="G842" s="36">
        <v>6</v>
      </c>
      <c r="H842" s="36">
        <v>5.4375</v>
      </c>
      <c r="I842" s="34">
        <v>6</v>
      </c>
      <c r="J842" s="35">
        <f t="shared" si="57"/>
        <v>5.2731666564941406</v>
      </c>
      <c r="K842" s="36">
        <v>6</v>
      </c>
      <c r="L842" s="36">
        <v>3.8194999694824219</v>
      </c>
      <c r="M842" s="37">
        <v>6</v>
      </c>
    </row>
    <row r="843" spans="1:13" x14ac:dyDescent="0.25">
      <c r="A843" s="11" t="str">
        <f t="shared" si="55"/>
        <v>NLD_1991</v>
      </c>
      <c r="B843" t="s">
        <v>26</v>
      </c>
      <c r="C843" s="7" t="s">
        <v>58</v>
      </c>
      <c r="D843" s="6">
        <v>1991</v>
      </c>
      <c r="E843" s="34">
        <f t="shared" si="58"/>
        <v>5.5145208040873213</v>
      </c>
      <c r="F843" s="35">
        <f t="shared" si="56"/>
        <v>5.71875</v>
      </c>
      <c r="G843" s="36">
        <v>6</v>
      </c>
      <c r="H843" s="36">
        <v>5.4375</v>
      </c>
      <c r="I843" s="34">
        <v>6</v>
      </c>
      <c r="J843" s="35">
        <f t="shared" si="57"/>
        <v>5.2165416081746416</v>
      </c>
      <c r="K843" s="36">
        <v>6</v>
      </c>
      <c r="L843" s="36">
        <v>3.6496248245239258</v>
      </c>
      <c r="M843" s="37">
        <v>6</v>
      </c>
    </row>
    <row r="844" spans="1:13" x14ac:dyDescent="0.25">
      <c r="A844" s="11" t="str">
        <f t="shared" si="55"/>
        <v>NLD_1992</v>
      </c>
      <c r="B844" t="s">
        <v>26</v>
      </c>
      <c r="C844" s="7" t="s">
        <v>58</v>
      </c>
      <c r="D844" s="6">
        <v>1992</v>
      </c>
      <c r="E844" s="34">
        <f t="shared" si="58"/>
        <v>4.6945416927337646</v>
      </c>
      <c r="F844" s="35">
        <f t="shared" si="56"/>
        <v>5.71875</v>
      </c>
      <c r="G844" s="36">
        <v>6</v>
      </c>
      <c r="H844" s="36">
        <v>5.4375</v>
      </c>
      <c r="I844" s="34">
        <v>6</v>
      </c>
      <c r="J844" s="35">
        <f t="shared" si="57"/>
        <v>3.5765833854675293</v>
      </c>
      <c r="K844" s="36">
        <v>6</v>
      </c>
      <c r="L844" s="36">
        <v>2.4797501564025879</v>
      </c>
      <c r="M844" s="37">
        <v>2.25</v>
      </c>
    </row>
    <row r="845" spans="1:13" x14ac:dyDescent="0.25">
      <c r="A845" s="11" t="str">
        <f t="shared" si="55"/>
        <v>NLD_1993</v>
      </c>
      <c r="B845" t="s">
        <v>26</v>
      </c>
      <c r="C845" s="7" t="s">
        <v>58</v>
      </c>
      <c r="D845" s="6">
        <v>1993</v>
      </c>
      <c r="E845" s="34">
        <f t="shared" si="58"/>
        <v>4.3530624707539873</v>
      </c>
      <c r="F845" s="35">
        <f t="shared" si="56"/>
        <v>5.71875</v>
      </c>
      <c r="G845" s="36">
        <v>6</v>
      </c>
      <c r="H845" s="36">
        <v>5.4375</v>
      </c>
      <c r="I845" s="34">
        <v>5.120999813079834</v>
      </c>
      <c r="J845" s="35">
        <f t="shared" si="57"/>
        <v>3.1866250038146973</v>
      </c>
      <c r="K845" s="36">
        <v>6</v>
      </c>
      <c r="L845" s="36">
        <v>1.3098750114440918</v>
      </c>
      <c r="M845" s="37">
        <v>2.25</v>
      </c>
    </row>
    <row r="846" spans="1:13" x14ac:dyDescent="0.25">
      <c r="A846" s="11" t="str">
        <f t="shared" si="55"/>
        <v>NLD_1994</v>
      </c>
      <c r="B846" t="s">
        <v>26</v>
      </c>
      <c r="C846" s="7" t="s">
        <v>58</v>
      </c>
      <c r="D846" s="6">
        <v>1994</v>
      </c>
      <c r="E846" s="34">
        <f t="shared" si="58"/>
        <v>4.2754721840222674</v>
      </c>
      <c r="F846" s="35">
        <f t="shared" si="56"/>
        <v>5.71875</v>
      </c>
      <c r="G846" s="36">
        <v>6</v>
      </c>
      <c r="H846" s="36">
        <v>5.4375</v>
      </c>
      <c r="I846" s="34">
        <v>4.8253331184387207</v>
      </c>
      <c r="J846" s="35">
        <f t="shared" si="57"/>
        <v>3.1299999952316284</v>
      </c>
      <c r="K846" s="36">
        <v>6</v>
      </c>
      <c r="L846" s="36">
        <v>1.1399999856948853</v>
      </c>
      <c r="M846" s="37">
        <v>2.25</v>
      </c>
    </row>
    <row r="847" spans="1:13" x14ac:dyDescent="0.25">
      <c r="A847" s="11" t="str">
        <f t="shared" si="55"/>
        <v>NLD_1995</v>
      </c>
      <c r="B847" t="s">
        <v>26</v>
      </c>
      <c r="C847" s="7" t="s">
        <v>58</v>
      </c>
      <c r="D847" s="6">
        <v>1995</v>
      </c>
      <c r="E847" s="34">
        <f t="shared" si="58"/>
        <v>4.209944486618042</v>
      </c>
      <c r="F847" s="35">
        <f t="shared" si="56"/>
        <v>5.71875</v>
      </c>
      <c r="G847" s="36">
        <v>6</v>
      </c>
      <c r="H847" s="36">
        <v>5.4375</v>
      </c>
      <c r="I847" s="34">
        <v>4.5296669006347656</v>
      </c>
      <c r="J847" s="35">
        <f t="shared" si="57"/>
        <v>3.0975000063578286</v>
      </c>
      <c r="K847" s="36">
        <v>6</v>
      </c>
      <c r="L847" s="36">
        <v>1.0425000190734863</v>
      </c>
      <c r="M847" s="37">
        <v>2.25</v>
      </c>
    </row>
    <row r="848" spans="1:13" x14ac:dyDescent="0.25">
      <c r="A848" s="11" t="str">
        <f t="shared" si="55"/>
        <v>NLD_1996</v>
      </c>
      <c r="B848" t="s">
        <v>26</v>
      </c>
      <c r="C848" s="7" t="s">
        <v>58</v>
      </c>
      <c r="D848" s="6">
        <v>1996</v>
      </c>
      <c r="E848" s="34">
        <f t="shared" si="58"/>
        <v>3.8180277844270072</v>
      </c>
      <c r="F848" s="35">
        <f t="shared" si="56"/>
        <v>5.53125</v>
      </c>
      <c r="G848" s="36">
        <v>6</v>
      </c>
      <c r="H848" s="36">
        <v>5.0625</v>
      </c>
      <c r="I848" s="34">
        <v>3.4006667137145996</v>
      </c>
      <c r="J848" s="35">
        <f t="shared" si="57"/>
        <v>2.8149999976158142</v>
      </c>
      <c r="K848" s="36">
        <v>5.25</v>
      </c>
      <c r="L848" s="36">
        <v>0.94499999284744263</v>
      </c>
      <c r="M848" s="37">
        <v>2.25</v>
      </c>
    </row>
    <row r="849" spans="1:13" x14ac:dyDescent="0.25">
      <c r="A849" s="11" t="str">
        <f t="shared" si="55"/>
        <v>NLD_1997</v>
      </c>
      <c r="B849" t="s">
        <v>26</v>
      </c>
      <c r="C849" s="7" t="s">
        <v>58</v>
      </c>
      <c r="D849" s="6">
        <v>1997</v>
      </c>
      <c r="E849" s="34">
        <f t="shared" si="58"/>
        <v>3.6793889105319977</v>
      </c>
      <c r="F849" s="35">
        <f t="shared" si="56"/>
        <v>5.53125</v>
      </c>
      <c r="G849" s="36">
        <v>6</v>
      </c>
      <c r="H849" s="36">
        <v>5.0625</v>
      </c>
      <c r="I849" s="34">
        <v>2.6663334369659424</v>
      </c>
      <c r="J849" s="35">
        <f t="shared" si="57"/>
        <v>2.7825000087420144</v>
      </c>
      <c r="K849" s="36">
        <v>5.25</v>
      </c>
      <c r="L849" s="36">
        <v>0.8475000262260437</v>
      </c>
      <c r="M849" s="37">
        <v>2.25</v>
      </c>
    </row>
    <row r="850" spans="1:13" x14ac:dyDescent="0.25">
      <c r="A850" s="11" t="str">
        <f t="shared" si="55"/>
        <v>NLD_1998</v>
      </c>
      <c r="B850" t="s">
        <v>26</v>
      </c>
      <c r="C850" s="7" t="s">
        <v>58</v>
      </c>
      <c r="D850" s="6">
        <v>1998</v>
      </c>
      <c r="E850" s="34">
        <f t="shared" si="58"/>
        <v>3.476277788480123</v>
      </c>
      <c r="F850" s="35">
        <f t="shared" si="56"/>
        <v>5.53125</v>
      </c>
      <c r="G850" s="36">
        <v>6</v>
      </c>
      <c r="H850" s="36">
        <v>5.0625</v>
      </c>
      <c r="I850" s="34">
        <v>2.4226667881011963</v>
      </c>
      <c r="J850" s="35">
        <f t="shared" si="57"/>
        <v>2.4574999809265137</v>
      </c>
      <c r="K850" s="36">
        <v>4.372499942779541</v>
      </c>
      <c r="L850" s="36">
        <v>0.75</v>
      </c>
      <c r="M850" s="37">
        <v>2.25</v>
      </c>
    </row>
    <row r="851" spans="1:13" x14ac:dyDescent="0.25">
      <c r="A851" s="11" t="str">
        <f t="shared" si="55"/>
        <v>NLD_1999</v>
      </c>
      <c r="B851" t="s">
        <v>26</v>
      </c>
      <c r="C851" s="7" t="s">
        <v>58</v>
      </c>
      <c r="D851" s="6">
        <v>1999</v>
      </c>
      <c r="E851" s="34">
        <f t="shared" si="58"/>
        <v>2.6062638759613037</v>
      </c>
      <c r="F851" s="35">
        <f t="shared" si="56"/>
        <v>3.6354166269302368</v>
      </c>
      <c r="G851" s="36">
        <v>2.7083332538604736</v>
      </c>
      <c r="H851" s="36">
        <v>4.5625</v>
      </c>
      <c r="I851" s="34">
        <v>1.5590000152587891</v>
      </c>
      <c r="J851" s="35">
        <f t="shared" si="57"/>
        <v>2.26924999554952</v>
      </c>
      <c r="K851" s="36">
        <v>3.8737499713897705</v>
      </c>
      <c r="L851" s="36">
        <v>0.68400001525878906</v>
      </c>
      <c r="M851" s="37">
        <v>2.25</v>
      </c>
    </row>
    <row r="852" spans="1:13" x14ac:dyDescent="0.25">
      <c r="A852" s="11" t="str">
        <f t="shared" si="55"/>
        <v>NLD_2000</v>
      </c>
      <c r="B852" t="s">
        <v>26</v>
      </c>
      <c r="C852" s="7" t="s">
        <v>58</v>
      </c>
      <c r="D852" s="6">
        <v>2000</v>
      </c>
      <c r="E852" s="34">
        <f t="shared" si="58"/>
        <v>2.3829860786596933</v>
      </c>
      <c r="F852" s="35">
        <f t="shared" si="56"/>
        <v>3.2697916030883789</v>
      </c>
      <c r="G852" s="36">
        <v>2.7083332538604736</v>
      </c>
      <c r="H852" s="36">
        <v>3.8312499523162842</v>
      </c>
      <c r="I852" s="34">
        <v>1.5153332948684692</v>
      </c>
      <c r="J852" s="35">
        <f t="shared" si="57"/>
        <v>2.0809999903043113</v>
      </c>
      <c r="K852" s="36">
        <v>3.375</v>
      </c>
      <c r="L852" s="36">
        <v>0.61799997091293335</v>
      </c>
      <c r="M852" s="37">
        <v>2.25</v>
      </c>
    </row>
    <row r="853" spans="1:13" x14ac:dyDescent="0.25">
      <c r="A853" s="11" t="str">
        <f t="shared" si="55"/>
        <v>NLD_2001</v>
      </c>
      <c r="B853" t="s">
        <v>26</v>
      </c>
      <c r="C853" s="7" t="s">
        <v>58</v>
      </c>
      <c r="D853" s="6">
        <v>2001</v>
      </c>
      <c r="E853" s="34">
        <f t="shared" si="58"/>
        <v>2.301097204287847</v>
      </c>
      <c r="F853" s="35">
        <f t="shared" si="56"/>
        <v>3.0822916030883789</v>
      </c>
      <c r="G853" s="36">
        <v>2.3333332538604736</v>
      </c>
      <c r="H853" s="36">
        <v>3.8312499523162842</v>
      </c>
      <c r="I853" s="34">
        <v>1.4650000333786011</v>
      </c>
      <c r="J853" s="35">
        <f t="shared" si="57"/>
        <v>2.058999995390574</v>
      </c>
      <c r="K853" s="36">
        <v>3.375</v>
      </c>
      <c r="L853" s="36">
        <v>0.55199998617172241</v>
      </c>
      <c r="M853" s="37">
        <v>2.25</v>
      </c>
    </row>
    <row r="854" spans="1:13" x14ac:dyDescent="0.25">
      <c r="A854" s="11" t="str">
        <f t="shared" si="55"/>
        <v>NLD_2002</v>
      </c>
      <c r="B854" t="s">
        <v>26</v>
      </c>
      <c r="C854" s="7" t="s">
        <v>58</v>
      </c>
      <c r="D854" s="6">
        <v>2002</v>
      </c>
      <c r="E854" s="34">
        <f t="shared" si="58"/>
        <v>2.183819442987442</v>
      </c>
      <c r="F854" s="35">
        <f t="shared" si="56"/>
        <v>3.0322916507720947</v>
      </c>
      <c r="G854" s="36">
        <v>2.3333332538604736</v>
      </c>
      <c r="H854" s="36">
        <v>3.7312500476837158</v>
      </c>
      <c r="I854" s="34">
        <v>1.1773333549499512</v>
      </c>
      <c r="J854" s="35">
        <f t="shared" si="57"/>
        <v>1.9536666671435039</v>
      </c>
      <c r="K854" s="36">
        <v>3.125</v>
      </c>
      <c r="L854" s="36">
        <v>0.48600000143051147</v>
      </c>
      <c r="M854" s="37">
        <v>2.25</v>
      </c>
    </row>
    <row r="855" spans="1:13" x14ac:dyDescent="0.25">
      <c r="A855" s="11" t="str">
        <f t="shared" si="55"/>
        <v>NLD_2003</v>
      </c>
      <c r="B855" t="s">
        <v>26</v>
      </c>
      <c r="C855" s="7" t="s">
        <v>58</v>
      </c>
      <c r="D855" s="6">
        <v>2003</v>
      </c>
      <c r="E855" s="34">
        <f t="shared" si="58"/>
        <v>2.1070972234010696</v>
      </c>
      <c r="F855" s="35">
        <f t="shared" si="56"/>
        <v>2.9906250238418579</v>
      </c>
      <c r="G855" s="36">
        <v>2.25</v>
      </c>
      <c r="H855" s="36">
        <v>3.7312500476837158</v>
      </c>
      <c r="I855" s="34">
        <v>0.86633330583572388</v>
      </c>
      <c r="J855" s="35">
        <f t="shared" si="57"/>
        <v>1.9316666622956593</v>
      </c>
      <c r="K855" s="36">
        <v>3.125</v>
      </c>
      <c r="L855" s="36">
        <v>0.41999998688697815</v>
      </c>
      <c r="M855" s="37">
        <v>2.25</v>
      </c>
    </row>
    <row r="856" spans="1:13" x14ac:dyDescent="0.25">
      <c r="A856" s="11" t="str">
        <f t="shared" si="55"/>
        <v>NLD_2004</v>
      </c>
      <c r="B856" t="s">
        <v>26</v>
      </c>
      <c r="C856" s="7" t="s">
        <v>58</v>
      </c>
      <c r="D856" s="6">
        <v>2004</v>
      </c>
      <c r="E856" s="34">
        <f t="shared" si="58"/>
        <v>2.0006527726848922</v>
      </c>
      <c r="F856" s="35">
        <f t="shared" si="56"/>
        <v>2.765625</v>
      </c>
      <c r="G856" s="36">
        <v>2.25</v>
      </c>
      <c r="H856" s="36">
        <v>3.28125</v>
      </c>
      <c r="I856" s="34">
        <v>0.92066663503646851</v>
      </c>
      <c r="J856" s="35">
        <f t="shared" si="57"/>
        <v>1.8506666670242946</v>
      </c>
      <c r="K856" s="36">
        <v>3.125</v>
      </c>
      <c r="L856" s="36">
        <v>0.17700000107288361</v>
      </c>
      <c r="M856" s="37">
        <v>2.25</v>
      </c>
    </row>
    <row r="857" spans="1:13" x14ac:dyDescent="0.25">
      <c r="A857" s="11" t="str">
        <f t="shared" si="55"/>
        <v>NLD_2005</v>
      </c>
      <c r="B857" t="s">
        <v>26</v>
      </c>
      <c r="C857" s="7" t="s">
        <v>58</v>
      </c>
      <c r="D857" s="6">
        <v>2005</v>
      </c>
      <c r="E857" s="34">
        <f t="shared" si="58"/>
        <v>1.9124166692296665</v>
      </c>
      <c r="F857" s="35">
        <f t="shared" si="56"/>
        <v>2.53125</v>
      </c>
      <c r="G857" s="36">
        <v>2.25</v>
      </c>
      <c r="H857" s="36">
        <v>2.8125</v>
      </c>
      <c r="I857" s="34">
        <v>0.86000001430511475</v>
      </c>
      <c r="J857" s="35">
        <f t="shared" si="57"/>
        <v>1.8506666670242946</v>
      </c>
      <c r="K857" s="36">
        <v>3.125</v>
      </c>
      <c r="L857" s="36">
        <v>0.17700000107288361</v>
      </c>
      <c r="M857" s="37">
        <v>2.25</v>
      </c>
    </row>
    <row r="858" spans="1:13" x14ac:dyDescent="0.25">
      <c r="A858" s="11" t="str">
        <f t="shared" si="55"/>
        <v>NLD_2006</v>
      </c>
      <c r="B858" t="s">
        <v>26</v>
      </c>
      <c r="C858" s="7" t="s">
        <v>58</v>
      </c>
      <c r="D858" s="6">
        <v>2006</v>
      </c>
      <c r="E858" s="34">
        <f t="shared" si="58"/>
        <v>1.8572222217917442</v>
      </c>
      <c r="F858" s="35">
        <f t="shared" si="56"/>
        <v>2.40625</v>
      </c>
      <c r="G858" s="36">
        <v>2.25</v>
      </c>
      <c r="H858" s="36">
        <v>2.5625</v>
      </c>
      <c r="I858" s="34">
        <v>0.77883332967758179</v>
      </c>
      <c r="J858" s="35">
        <f t="shared" si="57"/>
        <v>1.8506666670242946</v>
      </c>
      <c r="K858" s="36">
        <v>3.125</v>
      </c>
      <c r="L858" s="36">
        <v>0.17700000107288361</v>
      </c>
      <c r="M858" s="37">
        <v>2.25</v>
      </c>
    </row>
    <row r="859" spans="1:13" x14ac:dyDescent="0.25">
      <c r="A859" s="11" t="str">
        <f t="shared" si="55"/>
        <v>NLD_2007</v>
      </c>
      <c r="B859" t="s">
        <v>26</v>
      </c>
      <c r="C859" s="7" t="s">
        <v>58</v>
      </c>
      <c r="D859" s="6">
        <v>2007</v>
      </c>
      <c r="E859" s="34">
        <f t="shared" si="58"/>
        <v>1.8368611161907513</v>
      </c>
      <c r="F859" s="35">
        <f t="shared" si="56"/>
        <v>2.40625</v>
      </c>
      <c r="G859" s="36">
        <v>2.25</v>
      </c>
      <c r="H859" s="36">
        <v>2.5625</v>
      </c>
      <c r="I859" s="34">
        <v>0.65666669607162476</v>
      </c>
      <c r="J859" s="35">
        <f t="shared" si="57"/>
        <v>1.8506666670242946</v>
      </c>
      <c r="K859" s="36">
        <v>3.125</v>
      </c>
      <c r="L859" s="36">
        <v>0.17700000107288361</v>
      </c>
      <c r="M859" s="37">
        <v>2.25</v>
      </c>
    </row>
    <row r="860" spans="1:13" x14ac:dyDescent="0.25">
      <c r="A860" s="11" t="str">
        <f t="shared" si="55"/>
        <v>NLD_2008</v>
      </c>
      <c r="B860" t="s">
        <v>26</v>
      </c>
      <c r="C860" s="7" t="s">
        <v>58</v>
      </c>
      <c r="D860" s="6">
        <v>2008</v>
      </c>
      <c r="E860" s="34">
        <f t="shared" si="58"/>
        <v>1.832212967177232</v>
      </c>
      <c r="F860" s="35">
        <f t="shared" si="56"/>
        <v>2.40625</v>
      </c>
      <c r="G860" s="36">
        <v>2.25</v>
      </c>
      <c r="H860" s="36">
        <v>2.5625</v>
      </c>
      <c r="I860" s="34">
        <v>0.62877780199050903</v>
      </c>
      <c r="J860" s="35">
        <f t="shared" si="57"/>
        <v>1.8506666670242946</v>
      </c>
      <c r="K860" s="36">
        <v>3.125</v>
      </c>
      <c r="L860" s="36">
        <v>0.17700000107288361</v>
      </c>
      <c r="M860" s="37">
        <v>2.25</v>
      </c>
    </row>
    <row r="861" spans="1:13" x14ac:dyDescent="0.25">
      <c r="A861" s="11" t="str">
        <f t="shared" si="55"/>
        <v>NLD_2009</v>
      </c>
      <c r="B861" t="s">
        <v>26</v>
      </c>
      <c r="C861" s="7" t="s">
        <v>58</v>
      </c>
      <c r="D861" s="6">
        <v>2009</v>
      </c>
      <c r="E861" s="34">
        <f t="shared" si="58"/>
        <v>1.7663147673010826</v>
      </c>
      <c r="F861" s="35">
        <f t="shared" si="56"/>
        <v>2.2224998474121094</v>
      </c>
      <c r="G861" s="36">
        <v>2.0662498474121094</v>
      </c>
      <c r="H861" s="36">
        <v>2.3787498474121094</v>
      </c>
      <c r="I861" s="34">
        <v>0.60088890790939331</v>
      </c>
      <c r="J861" s="35">
        <f t="shared" si="57"/>
        <v>1.8506666670242946</v>
      </c>
      <c r="K861" s="36">
        <v>3.125</v>
      </c>
      <c r="L861" s="36">
        <v>0.17700000107288361</v>
      </c>
      <c r="M861" s="37">
        <v>2.25</v>
      </c>
    </row>
    <row r="862" spans="1:13" x14ac:dyDescent="0.25">
      <c r="A862" s="11" t="str">
        <f t="shared" si="55"/>
        <v>NLD_2010</v>
      </c>
      <c r="B862" t="s">
        <v>26</v>
      </c>
      <c r="C862" s="7" t="s">
        <v>58</v>
      </c>
      <c r="D862" s="6">
        <v>2010</v>
      </c>
      <c r="E862" s="34">
        <f t="shared" si="58"/>
        <v>1.7601666177312534</v>
      </c>
      <c r="F862" s="35">
        <f t="shared" si="56"/>
        <v>2.2224998474121094</v>
      </c>
      <c r="G862" s="36">
        <v>2.0662498474121094</v>
      </c>
      <c r="H862" s="36">
        <v>2.3787498474121094</v>
      </c>
      <c r="I862" s="34">
        <v>0.56400001049041748</v>
      </c>
      <c r="J862" s="35">
        <f t="shared" si="57"/>
        <v>1.8506666670242946</v>
      </c>
      <c r="K862" s="36">
        <v>3.125</v>
      </c>
      <c r="L862" s="36">
        <v>0.17700000107288361</v>
      </c>
      <c r="M862" s="37">
        <v>2.25</v>
      </c>
    </row>
    <row r="863" spans="1:13" x14ac:dyDescent="0.25">
      <c r="A863" s="11" t="str">
        <f t="shared" si="55"/>
        <v>NLD_2011</v>
      </c>
      <c r="B863" t="s">
        <v>26</v>
      </c>
      <c r="C863" s="7" t="s">
        <v>58</v>
      </c>
      <c r="D863" s="6">
        <v>2011</v>
      </c>
      <c r="E863" s="34">
        <f t="shared" si="58"/>
        <v>1.7352685158451397</v>
      </c>
      <c r="F863" s="35">
        <f t="shared" si="56"/>
        <v>2.1662499904632568</v>
      </c>
      <c r="G863" s="36">
        <v>2.0099999904632568</v>
      </c>
      <c r="H863" s="36">
        <v>2.3224999904632568</v>
      </c>
      <c r="I863" s="34">
        <v>0.52711111307144165</v>
      </c>
      <c r="J863" s="35">
        <f t="shared" si="57"/>
        <v>1.8506666670242946</v>
      </c>
      <c r="K863" s="36">
        <v>3.125</v>
      </c>
      <c r="L863" s="36">
        <v>0.17700000107288361</v>
      </c>
      <c r="M863" s="37">
        <v>2.25</v>
      </c>
    </row>
    <row r="864" spans="1:13" x14ac:dyDescent="0.25">
      <c r="A864" s="11" t="str">
        <f t="shared" ref="A864:A917" si="59">B864&amp;"_"&amp;D864</f>
        <v>NLD_2012</v>
      </c>
      <c r="B864" t="s">
        <v>26</v>
      </c>
      <c r="C864" s="7" t="s">
        <v>58</v>
      </c>
      <c r="D864" s="6">
        <v>2012</v>
      </c>
      <c r="E864" s="34">
        <f t="shared" si="58"/>
        <v>1.7253203714887302</v>
      </c>
      <c r="F864" s="35">
        <f t="shared" ref="F864:F917" si="60">AVERAGE(G864:H864)</f>
        <v>2.1548500061035156</v>
      </c>
      <c r="G864" s="36">
        <v>1.9986000061035156</v>
      </c>
      <c r="H864" s="36">
        <v>2.3111000061035156</v>
      </c>
      <c r="I864" s="34">
        <v>0.49022221565246582</v>
      </c>
      <c r="J864" s="35">
        <f t="shared" ref="J864:J917" si="61">AVERAGE(K864:M864)</f>
        <v>1.8506666670242946</v>
      </c>
      <c r="K864" s="36">
        <v>3.125</v>
      </c>
      <c r="L864" s="36">
        <v>0.17700000107288361</v>
      </c>
      <c r="M864" s="37">
        <v>2.25</v>
      </c>
    </row>
    <row r="865" spans="1:13" x14ac:dyDescent="0.25">
      <c r="A865" s="11" t="str">
        <f t="shared" si="59"/>
        <v>NLD_2013</v>
      </c>
      <c r="B865" t="s">
        <v>26</v>
      </c>
      <c r="C865" s="7" t="s">
        <v>58</v>
      </c>
      <c r="D865" s="6">
        <v>2013</v>
      </c>
      <c r="E865" s="34">
        <f t="shared" si="58"/>
        <v>1.7191722268859546</v>
      </c>
      <c r="F865" s="35">
        <f t="shared" si="60"/>
        <v>2.1548500061035156</v>
      </c>
      <c r="G865" s="36">
        <v>1.9986000061035156</v>
      </c>
      <c r="H865" s="36">
        <v>2.3111000061035156</v>
      </c>
      <c r="I865" s="34">
        <v>0.45333334803581238</v>
      </c>
      <c r="J865" s="35">
        <f t="shared" si="61"/>
        <v>1.8506666670242946</v>
      </c>
      <c r="K865" s="36">
        <v>3.125</v>
      </c>
      <c r="L865" s="36">
        <v>0.17700000107288361</v>
      </c>
      <c r="M865" s="37">
        <v>2.25</v>
      </c>
    </row>
    <row r="866" spans="1:13" x14ac:dyDescent="0.25">
      <c r="A866" s="11" t="str">
        <f t="shared" si="59"/>
        <v>NZL_1975</v>
      </c>
      <c r="B866" t="s">
        <v>27</v>
      </c>
      <c r="C866" s="8" t="s">
        <v>59</v>
      </c>
      <c r="D866" s="4">
        <v>1975</v>
      </c>
      <c r="E866" s="30">
        <f t="shared" si="58"/>
        <v>5.854166666666667</v>
      </c>
      <c r="F866" s="31">
        <f t="shared" si="60"/>
        <v>5.5625</v>
      </c>
      <c r="G866" s="32">
        <v>6</v>
      </c>
      <c r="H866" s="32">
        <v>5.125</v>
      </c>
      <c r="I866" s="30">
        <v>6</v>
      </c>
      <c r="J866" s="31">
        <f t="shared" si="61"/>
        <v>6</v>
      </c>
      <c r="K866" s="32">
        <v>6</v>
      </c>
      <c r="L866" s="32">
        <v>6</v>
      </c>
      <c r="M866" s="33">
        <v>6</v>
      </c>
    </row>
    <row r="867" spans="1:13" x14ac:dyDescent="0.25">
      <c r="A867" s="11" t="str">
        <f t="shared" si="59"/>
        <v>NZL_1976</v>
      </c>
      <c r="B867" t="s">
        <v>27</v>
      </c>
      <c r="C867" s="8" t="s">
        <v>59</v>
      </c>
      <c r="D867" s="4">
        <v>1976</v>
      </c>
      <c r="E867" s="30">
        <f t="shared" si="58"/>
        <v>5.854166666666667</v>
      </c>
      <c r="F867" s="31">
        <f t="shared" si="60"/>
        <v>5.5625</v>
      </c>
      <c r="G867" s="32">
        <v>6</v>
      </c>
      <c r="H867" s="32">
        <v>5.125</v>
      </c>
      <c r="I867" s="30">
        <v>6</v>
      </c>
      <c r="J867" s="31">
        <f t="shared" si="61"/>
        <v>6</v>
      </c>
      <c r="K867" s="32">
        <v>6</v>
      </c>
      <c r="L867" s="32">
        <v>6</v>
      </c>
      <c r="M867" s="33">
        <v>6</v>
      </c>
    </row>
    <row r="868" spans="1:13" x14ac:dyDescent="0.25">
      <c r="A868" s="11" t="str">
        <f t="shared" si="59"/>
        <v>NZL_1977</v>
      </c>
      <c r="B868" t="s">
        <v>27</v>
      </c>
      <c r="C868" s="8" t="s">
        <v>59</v>
      </c>
      <c r="D868" s="4">
        <v>1977</v>
      </c>
      <c r="E868" s="30">
        <f t="shared" si="58"/>
        <v>5.854166666666667</v>
      </c>
      <c r="F868" s="31">
        <f t="shared" si="60"/>
        <v>5.5625</v>
      </c>
      <c r="G868" s="32">
        <v>6</v>
      </c>
      <c r="H868" s="32">
        <v>5.125</v>
      </c>
      <c r="I868" s="30">
        <v>6</v>
      </c>
      <c r="J868" s="31">
        <f t="shared" si="61"/>
        <v>6</v>
      </c>
      <c r="K868" s="32">
        <v>6</v>
      </c>
      <c r="L868" s="32">
        <v>6</v>
      </c>
      <c r="M868" s="33">
        <v>6</v>
      </c>
    </row>
    <row r="869" spans="1:13" x14ac:dyDescent="0.25">
      <c r="A869" s="11" t="str">
        <f t="shared" si="59"/>
        <v>NZL_1978</v>
      </c>
      <c r="B869" t="s">
        <v>27</v>
      </c>
      <c r="C869" s="8" t="s">
        <v>59</v>
      </c>
      <c r="D869" s="4">
        <v>1978</v>
      </c>
      <c r="E869" s="30">
        <f t="shared" si="58"/>
        <v>5.854166666666667</v>
      </c>
      <c r="F869" s="31">
        <f t="shared" si="60"/>
        <v>5.5625</v>
      </c>
      <c r="G869" s="32">
        <v>6</v>
      </c>
      <c r="H869" s="32">
        <v>5.125</v>
      </c>
      <c r="I869" s="30">
        <v>6</v>
      </c>
      <c r="J869" s="31">
        <f t="shared" si="61"/>
        <v>6</v>
      </c>
      <c r="K869" s="32">
        <v>6</v>
      </c>
      <c r="L869" s="32">
        <v>6</v>
      </c>
      <c r="M869" s="33">
        <v>6</v>
      </c>
    </row>
    <row r="870" spans="1:13" x14ac:dyDescent="0.25">
      <c r="A870" s="11" t="str">
        <f t="shared" si="59"/>
        <v>NZL_1979</v>
      </c>
      <c r="B870" t="s">
        <v>27</v>
      </c>
      <c r="C870" s="8" t="s">
        <v>59</v>
      </c>
      <c r="D870" s="4">
        <v>1979</v>
      </c>
      <c r="E870" s="30">
        <f t="shared" si="58"/>
        <v>5.854166666666667</v>
      </c>
      <c r="F870" s="31">
        <f t="shared" si="60"/>
        <v>5.5625</v>
      </c>
      <c r="G870" s="32">
        <v>6</v>
      </c>
      <c r="H870" s="32">
        <v>5.125</v>
      </c>
      <c r="I870" s="30">
        <v>6</v>
      </c>
      <c r="J870" s="31">
        <f t="shared" si="61"/>
        <v>6</v>
      </c>
      <c r="K870" s="32">
        <v>6</v>
      </c>
      <c r="L870" s="32">
        <v>6</v>
      </c>
      <c r="M870" s="33">
        <v>6</v>
      </c>
    </row>
    <row r="871" spans="1:13" x14ac:dyDescent="0.25">
      <c r="A871" s="11" t="str">
        <f t="shared" si="59"/>
        <v>NZL_1980</v>
      </c>
      <c r="B871" t="s">
        <v>27</v>
      </c>
      <c r="C871" s="8" t="s">
        <v>59</v>
      </c>
      <c r="D871" s="4">
        <v>1980</v>
      </c>
      <c r="E871" s="30">
        <f t="shared" si="58"/>
        <v>5.854166666666667</v>
      </c>
      <c r="F871" s="31">
        <f t="shared" si="60"/>
        <v>5.5625</v>
      </c>
      <c r="G871" s="32">
        <v>6</v>
      </c>
      <c r="H871" s="32">
        <v>5.125</v>
      </c>
      <c r="I871" s="30">
        <v>6</v>
      </c>
      <c r="J871" s="31">
        <f t="shared" si="61"/>
        <v>6</v>
      </c>
      <c r="K871" s="32">
        <v>6</v>
      </c>
      <c r="L871" s="32">
        <v>6</v>
      </c>
      <c r="M871" s="33">
        <v>6</v>
      </c>
    </row>
    <row r="872" spans="1:13" x14ac:dyDescent="0.25">
      <c r="A872" s="11" t="str">
        <f t="shared" si="59"/>
        <v>NZL_1981</v>
      </c>
      <c r="B872" t="s">
        <v>27</v>
      </c>
      <c r="C872" s="8" t="s">
        <v>59</v>
      </c>
      <c r="D872" s="4">
        <v>1981</v>
      </c>
      <c r="E872" s="30">
        <f t="shared" si="58"/>
        <v>5.854166666666667</v>
      </c>
      <c r="F872" s="31">
        <f t="shared" si="60"/>
        <v>5.5625</v>
      </c>
      <c r="G872" s="32">
        <v>6</v>
      </c>
      <c r="H872" s="32">
        <v>5.125</v>
      </c>
      <c r="I872" s="30">
        <v>6</v>
      </c>
      <c r="J872" s="31">
        <f t="shared" si="61"/>
        <v>6</v>
      </c>
      <c r="K872" s="32">
        <v>6</v>
      </c>
      <c r="L872" s="32">
        <v>6</v>
      </c>
      <c r="M872" s="33">
        <v>6</v>
      </c>
    </row>
    <row r="873" spans="1:13" x14ac:dyDescent="0.25">
      <c r="A873" s="11" t="str">
        <f t="shared" si="59"/>
        <v>NZL_1982</v>
      </c>
      <c r="B873" t="s">
        <v>27</v>
      </c>
      <c r="C873" s="8" t="s">
        <v>59</v>
      </c>
      <c r="D873" s="4">
        <v>1982</v>
      </c>
      <c r="E873" s="30">
        <f t="shared" si="58"/>
        <v>5.854166666666667</v>
      </c>
      <c r="F873" s="31">
        <f t="shared" si="60"/>
        <v>5.5625</v>
      </c>
      <c r="G873" s="32">
        <v>6</v>
      </c>
      <c r="H873" s="32">
        <v>5.125</v>
      </c>
      <c r="I873" s="30">
        <v>6</v>
      </c>
      <c r="J873" s="31">
        <f t="shared" si="61"/>
        <v>6</v>
      </c>
      <c r="K873" s="32">
        <v>6</v>
      </c>
      <c r="L873" s="32">
        <v>6</v>
      </c>
      <c r="M873" s="33">
        <v>6</v>
      </c>
    </row>
    <row r="874" spans="1:13" x14ac:dyDescent="0.25">
      <c r="A874" s="11" t="str">
        <f t="shared" si="59"/>
        <v>NZL_1983</v>
      </c>
      <c r="B874" t="s">
        <v>27</v>
      </c>
      <c r="C874" s="8" t="s">
        <v>59</v>
      </c>
      <c r="D874" s="4">
        <v>1983</v>
      </c>
      <c r="E874" s="30">
        <f t="shared" si="58"/>
        <v>5.104166666666667</v>
      </c>
      <c r="F874" s="31">
        <f t="shared" si="60"/>
        <v>5.5625</v>
      </c>
      <c r="G874" s="32">
        <v>6</v>
      </c>
      <c r="H874" s="32">
        <v>5.125</v>
      </c>
      <c r="I874" s="30">
        <v>6</v>
      </c>
      <c r="J874" s="31">
        <f t="shared" si="61"/>
        <v>4.5</v>
      </c>
      <c r="K874" s="32">
        <v>6</v>
      </c>
      <c r="L874" s="32">
        <v>6</v>
      </c>
      <c r="M874" s="33">
        <v>1.5</v>
      </c>
    </row>
    <row r="875" spans="1:13" x14ac:dyDescent="0.25">
      <c r="A875" s="11" t="str">
        <f t="shared" si="59"/>
        <v>NZL_1984</v>
      </c>
      <c r="B875" t="s">
        <v>27</v>
      </c>
      <c r="C875" s="8" t="s">
        <v>59</v>
      </c>
      <c r="D875" s="4">
        <v>1984</v>
      </c>
      <c r="E875" s="30">
        <f t="shared" si="58"/>
        <v>5.104166666666667</v>
      </c>
      <c r="F875" s="31">
        <f t="shared" si="60"/>
        <v>5.5625</v>
      </c>
      <c r="G875" s="32">
        <v>6</v>
      </c>
      <c r="H875" s="32">
        <v>5.125</v>
      </c>
      <c r="I875" s="30">
        <v>6</v>
      </c>
      <c r="J875" s="31">
        <f t="shared" si="61"/>
        <v>4.5</v>
      </c>
      <c r="K875" s="32">
        <v>6</v>
      </c>
      <c r="L875" s="32">
        <v>6</v>
      </c>
      <c r="M875" s="33">
        <v>1.5</v>
      </c>
    </row>
    <row r="876" spans="1:13" x14ac:dyDescent="0.25">
      <c r="A876" s="11" t="str">
        <f t="shared" si="59"/>
        <v>NZL_1985</v>
      </c>
      <c r="B876" t="s">
        <v>27</v>
      </c>
      <c r="C876" s="8" t="s">
        <v>59</v>
      </c>
      <c r="D876" s="4">
        <v>1985</v>
      </c>
      <c r="E876" s="30">
        <f t="shared" si="58"/>
        <v>5.0041666825612383</v>
      </c>
      <c r="F876" s="31">
        <f t="shared" si="60"/>
        <v>5.5625</v>
      </c>
      <c r="G876" s="32">
        <v>6</v>
      </c>
      <c r="H876" s="32">
        <v>5.125</v>
      </c>
      <c r="I876" s="30">
        <v>6</v>
      </c>
      <c r="J876" s="31">
        <f t="shared" si="61"/>
        <v>4.3000000317891436</v>
      </c>
      <c r="K876" s="32">
        <v>6</v>
      </c>
      <c r="L876" s="32">
        <v>5.4000000953674316</v>
      </c>
      <c r="M876" s="33">
        <v>1.5</v>
      </c>
    </row>
    <row r="877" spans="1:13" x14ac:dyDescent="0.25">
      <c r="A877" s="11" t="str">
        <f t="shared" si="59"/>
        <v>NZL_1986</v>
      </c>
      <c r="B877" t="s">
        <v>27</v>
      </c>
      <c r="C877" s="8" t="s">
        <v>59</v>
      </c>
      <c r="D877" s="4">
        <v>1986</v>
      </c>
      <c r="E877" s="30">
        <f t="shared" si="58"/>
        <v>4.9041666984558105</v>
      </c>
      <c r="F877" s="31">
        <f t="shared" si="60"/>
        <v>5.5625</v>
      </c>
      <c r="G877" s="32">
        <v>6</v>
      </c>
      <c r="H877" s="32">
        <v>5.125</v>
      </c>
      <c r="I877" s="30">
        <v>6</v>
      </c>
      <c r="J877" s="31">
        <f t="shared" si="61"/>
        <v>4.1000000635782881</v>
      </c>
      <c r="K877" s="32">
        <v>6</v>
      </c>
      <c r="L877" s="32">
        <v>4.8000001907348633</v>
      </c>
      <c r="M877" s="33">
        <v>1.5</v>
      </c>
    </row>
    <row r="878" spans="1:13" x14ac:dyDescent="0.25">
      <c r="A878" s="11" t="str">
        <f t="shared" si="59"/>
        <v>NZL_1987</v>
      </c>
      <c r="B878" t="s">
        <v>27</v>
      </c>
      <c r="C878" s="8" t="s">
        <v>59</v>
      </c>
      <c r="D878" s="4">
        <v>1987</v>
      </c>
      <c r="E878" s="30">
        <f t="shared" si="58"/>
        <v>4.6033585866292315</v>
      </c>
      <c r="F878" s="31">
        <f t="shared" si="60"/>
        <v>5.3375000953674316</v>
      </c>
      <c r="G878" s="32">
        <v>6</v>
      </c>
      <c r="H878" s="32">
        <v>4.6750001907348633</v>
      </c>
      <c r="I878" s="30">
        <v>5.2451515197753906</v>
      </c>
      <c r="J878" s="31">
        <f t="shared" si="61"/>
        <v>3.8999999364217124</v>
      </c>
      <c r="K878" s="32">
        <v>6</v>
      </c>
      <c r="L878" s="32">
        <v>4.1999998092651367</v>
      </c>
      <c r="M878" s="33">
        <v>1.5</v>
      </c>
    </row>
    <row r="879" spans="1:13" x14ac:dyDescent="0.25">
      <c r="A879" s="11" t="str">
        <f t="shared" si="59"/>
        <v>NZL_1988</v>
      </c>
      <c r="B879" t="s">
        <v>27</v>
      </c>
      <c r="C879" s="8" t="s">
        <v>59</v>
      </c>
      <c r="D879" s="4">
        <v>1988</v>
      </c>
      <c r="E879" s="30">
        <f t="shared" si="58"/>
        <v>4.1608838240305586</v>
      </c>
      <c r="F879" s="31">
        <f t="shared" si="60"/>
        <v>4.8125</v>
      </c>
      <c r="G879" s="32">
        <v>6</v>
      </c>
      <c r="H879" s="32">
        <v>3.625</v>
      </c>
      <c r="I879" s="30">
        <v>5.2403030395507813</v>
      </c>
      <c r="J879" s="31">
        <f t="shared" si="61"/>
        <v>3.3666666348775229</v>
      </c>
      <c r="K879" s="32">
        <v>6</v>
      </c>
      <c r="L879" s="32">
        <v>2.5999999046325684</v>
      </c>
      <c r="M879" s="33">
        <v>1.5</v>
      </c>
    </row>
    <row r="880" spans="1:13" x14ac:dyDescent="0.25">
      <c r="A880" s="11" t="str">
        <f t="shared" si="59"/>
        <v>NZL_1989</v>
      </c>
      <c r="B880" t="s">
        <v>27</v>
      </c>
      <c r="C880" s="8" t="s">
        <v>59</v>
      </c>
      <c r="D880" s="4">
        <v>1989</v>
      </c>
      <c r="E880" s="30">
        <f t="shared" si="58"/>
        <v>4.0600757598876953</v>
      </c>
      <c r="F880" s="31">
        <f t="shared" si="60"/>
        <v>4.8125</v>
      </c>
      <c r="G880" s="32">
        <v>6</v>
      </c>
      <c r="H880" s="32">
        <v>3.625</v>
      </c>
      <c r="I880" s="30">
        <v>5.2354545593261719</v>
      </c>
      <c r="J880" s="31">
        <f t="shared" si="61"/>
        <v>3.1666666666666665</v>
      </c>
      <c r="K880" s="32">
        <v>6</v>
      </c>
      <c r="L880" s="32">
        <v>2</v>
      </c>
      <c r="M880" s="33">
        <v>1.5</v>
      </c>
    </row>
    <row r="881" spans="1:13" x14ac:dyDescent="0.25">
      <c r="A881" s="11" t="str">
        <f t="shared" si="59"/>
        <v>NZL_1990</v>
      </c>
      <c r="B881" t="s">
        <v>27</v>
      </c>
      <c r="C881" s="8" t="s">
        <v>59</v>
      </c>
      <c r="D881" s="4">
        <v>1990</v>
      </c>
      <c r="E881" s="30">
        <f t="shared" si="58"/>
        <v>3.7814898888270059</v>
      </c>
      <c r="F881" s="31">
        <f t="shared" si="60"/>
        <v>4.8125</v>
      </c>
      <c r="G881" s="32">
        <v>6</v>
      </c>
      <c r="H881" s="32">
        <v>3.625</v>
      </c>
      <c r="I881" s="30">
        <v>3.5639393329620361</v>
      </c>
      <c r="J881" s="31">
        <f t="shared" si="61"/>
        <v>3.1666666666666665</v>
      </c>
      <c r="K881" s="32">
        <v>6</v>
      </c>
      <c r="L881" s="32">
        <v>2</v>
      </c>
      <c r="M881" s="33">
        <v>1.5</v>
      </c>
    </row>
    <row r="882" spans="1:13" x14ac:dyDescent="0.25">
      <c r="A882" s="11" t="str">
        <f t="shared" si="59"/>
        <v>NZL_1991</v>
      </c>
      <c r="B882" t="s">
        <v>27</v>
      </c>
      <c r="C882" s="8" t="s">
        <v>59</v>
      </c>
      <c r="D882" s="4">
        <v>1991</v>
      </c>
      <c r="E882" s="30">
        <f t="shared" si="58"/>
        <v>3.6012373765309653</v>
      </c>
      <c r="F882" s="31">
        <f t="shared" si="60"/>
        <v>4.8125</v>
      </c>
      <c r="G882" s="32">
        <v>6</v>
      </c>
      <c r="H882" s="32">
        <v>3.625</v>
      </c>
      <c r="I882" s="30">
        <v>2.482424259185791</v>
      </c>
      <c r="J882" s="31">
        <f t="shared" si="61"/>
        <v>3.1666666666666665</v>
      </c>
      <c r="K882" s="32">
        <v>6</v>
      </c>
      <c r="L882" s="32">
        <v>2</v>
      </c>
      <c r="M882" s="33">
        <v>1.5</v>
      </c>
    </row>
    <row r="883" spans="1:13" x14ac:dyDescent="0.25">
      <c r="A883" s="11" t="str">
        <f t="shared" si="59"/>
        <v>NZL_1992</v>
      </c>
      <c r="B883" t="s">
        <v>27</v>
      </c>
      <c r="C883" s="8" t="s">
        <v>59</v>
      </c>
      <c r="D883" s="4">
        <v>1992</v>
      </c>
      <c r="E883" s="30">
        <f t="shared" si="58"/>
        <v>3.5948737462361655</v>
      </c>
      <c r="F883" s="31">
        <f t="shared" si="60"/>
        <v>4.8125</v>
      </c>
      <c r="G883" s="32">
        <v>6</v>
      </c>
      <c r="H883" s="32">
        <v>3.625</v>
      </c>
      <c r="I883" s="30">
        <v>2.4442424774169922</v>
      </c>
      <c r="J883" s="31">
        <f t="shared" si="61"/>
        <v>3.1666666666666665</v>
      </c>
      <c r="K883" s="32">
        <v>6</v>
      </c>
      <c r="L883" s="32">
        <v>2</v>
      </c>
      <c r="M883" s="33">
        <v>1.5</v>
      </c>
    </row>
    <row r="884" spans="1:13" x14ac:dyDescent="0.25">
      <c r="A884" s="11" t="str">
        <f t="shared" si="59"/>
        <v>NZL_1993</v>
      </c>
      <c r="B884" t="s">
        <v>27</v>
      </c>
      <c r="C884" s="8" t="s">
        <v>59</v>
      </c>
      <c r="D884" s="4">
        <v>1993</v>
      </c>
      <c r="E884" s="30">
        <f t="shared" si="58"/>
        <v>3.3560656706492105</v>
      </c>
      <c r="F884" s="31">
        <f t="shared" si="60"/>
        <v>4.2916667461395264</v>
      </c>
      <c r="G884" s="32">
        <v>5.3333334922790527</v>
      </c>
      <c r="H884" s="32">
        <v>3.25</v>
      </c>
      <c r="I884" s="30">
        <v>2.4280605316162109</v>
      </c>
      <c r="J884" s="31">
        <f t="shared" si="61"/>
        <v>3.0416666666666665</v>
      </c>
      <c r="K884" s="32">
        <v>5.625</v>
      </c>
      <c r="L884" s="32">
        <v>2</v>
      </c>
      <c r="M884" s="33">
        <v>1.5</v>
      </c>
    </row>
    <row r="885" spans="1:13" x14ac:dyDescent="0.25">
      <c r="A885" s="11" t="str">
        <f t="shared" si="59"/>
        <v>NZL_1994</v>
      </c>
      <c r="B885" t="s">
        <v>27</v>
      </c>
      <c r="C885" s="8" t="s">
        <v>59</v>
      </c>
      <c r="D885" s="4">
        <v>1994</v>
      </c>
      <c r="E885" s="30">
        <f t="shared" si="58"/>
        <v>3.004924257596334</v>
      </c>
      <c r="F885" s="31">
        <f t="shared" si="60"/>
        <v>4</v>
      </c>
      <c r="G885" s="32">
        <v>4.75</v>
      </c>
      <c r="H885" s="32">
        <v>3.25</v>
      </c>
      <c r="I885" s="30">
        <v>2.4045455455780029</v>
      </c>
      <c r="J885" s="31">
        <f t="shared" si="61"/>
        <v>2.5416666666666665</v>
      </c>
      <c r="K885" s="32">
        <v>4.125</v>
      </c>
      <c r="L885" s="32">
        <v>2</v>
      </c>
      <c r="M885" s="33">
        <v>1.5</v>
      </c>
    </row>
    <row r="886" spans="1:13" x14ac:dyDescent="0.25">
      <c r="A886" s="11" t="str">
        <f t="shared" si="59"/>
        <v>NZL_1995</v>
      </c>
      <c r="B886" t="s">
        <v>27</v>
      </c>
      <c r="C886" s="8" t="s">
        <v>59</v>
      </c>
      <c r="D886" s="4">
        <v>1995</v>
      </c>
      <c r="E886" s="30">
        <f t="shared" si="58"/>
        <v>3.0035605827967324</v>
      </c>
      <c r="F886" s="31">
        <f t="shared" si="60"/>
        <v>4</v>
      </c>
      <c r="G886" s="32">
        <v>4.75</v>
      </c>
      <c r="H886" s="32">
        <v>3.25</v>
      </c>
      <c r="I886" s="30">
        <v>2.3963634967803955</v>
      </c>
      <c r="J886" s="31">
        <f t="shared" si="61"/>
        <v>2.5416666666666665</v>
      </c>
      <c r="K886" s="32">
        <v>4.125</v>
      </c>
      <c r="L886" s="32">
        <v>2</v>
      </c>
      <c r="M886" s="33">
        <v>1.5</v>
      </c>
    </row>
    <row r="887" spans="1:13" x14ac:dyDescent="0.25">
      <c r="A887" s="11" t="str">
        <f t="shared" si="59"/>
        <v>NZL_1996</v>
      </c>
      <c r="B887" t="s">
        <v>27</v>
      </c>
      <c r="C887" s="8" t="s">
        <v>59</v>
      </c>
      <c r="D887" s="4">
        <v>1996</v>
      </c>
      <c r="E887" s="30">
        <f t="shared" si="58"/>
        <v>3.0014747381210327</v>
      </c>
      <c r="F887" s="31">
        <f t="shared" si="60"/>
        <v>4</v>
      </c>
      <c r="G887" s="32">
        <v>4.75</v>
      </c>
      <c r="H887" s="32">
        <v>3.25</v>
      </c>
      <c r="I887" s="30">
        <v>2.3838484287261963</v>
      </c>
      <c r="J887" s="31">
        <f t="shared" si="61"/>
        <v>2.5416666666666665</v>
      </c>
      <c r="K887" s="32">
        <v>4.125</v>
      </c>
      <c r="L887" s="32">
        <v>2</v>
      </c>
      <c r="M887" s="33">
        <v>1.5</v>
      </c>
    </row>
    <row r="888" spans="1:13" x14ac:dyDescent="0.25">
      <c r="A888" s="11" t="str">
        <f t="shared" si="59"/>
        <v>NZL_1997</v>
      </c>
      <c r="B888" t="s">
        <v>27</v>
      </c>
      <c r="C888" s="8" t="s">
        <v>59</v>
      </c>
      <c r="D888" s="4">
        <v>1997</v>
      </c>
      <c r="E888" s="30">
        <f t="shared" si="58"/>
        <v>2.5475000143051147</v>
      </c>
      <c r="F888" s="31">
        <f t="shared" si="60"/>
        <v>3.6666667461395264</v>
      </c>
      <c r="G888" s="32">
        <v>4.0833334922790527</v>
      </c>
      <c r="H888" s="32">
        <v>3.25</v>
      </c>
      <c r="I888" s="30">
        <v>2.3266665935516357</v>
      </c>
      <c r="J888" s="31">
        <f t="shared" si="61"/>
        <v>1.875</v>
      </c>
      <c r="K888" s="32">
        <v>4.125</v>
      </c>
      <c r="L888" s="32">
        <v>0</v>
      </c>
      <c r="M888" s="33">
        <v>1.5</v>
      </c>
    </row>
    <row r="889" spans="1:13" x14ac:dyDescent="0.25">
      <c r="A889" s="11" t="str">
        <f t="shared" si="59"/>
        <v>NZL_1998</v>
      </c>
      <c r="B889" t="s">
        <v>27</v>
      </c>
      <c r="C889" s="8" t="s">
        <v>59</v>
      </c>
      <c r="D889" s="4">
        <v>1998</v>
      </c>
      <c r="E889" s="30">
        <f t="shared" si="58"/>
        <v>2.4324166377385459</v>
      </c>
      <c r="F889" s="31">
        <f t="shared" si="60"/>
        <v>3.3229166269302368</v>
      </c>
      <c r="G889" s="32">
        <v>3.5833332538604736</v>
      </c>
      <c r="H889" s="32">
        <v>3.0625</v>
      </c>
      <c r="I889" s="30">
        <v>2.3236665725708008</v>
      </c>
      <c r="J889" s="31">
        <f t="shared" si="61"/>
        <v>1.875</v>
      </c>
      <c r="K889" s="32">
        <v>4.125</v>
      </c>
      <c r="L889" s="32">
        <v>0</v>
      </c>
      <c r="M889" s="33">
        <v>1.5</v>
      </c>
    </row>
    <row r="890" spans="1:13" x14ac:dyDescent="0.25">
      <c r="A890" s="11" t="str">
        <f t="shared" si="59"/>
        <v>NZL_1999</v>
      </c>
      <c r="B890" t="s">
        <v>27</v>
      </c>
      <c r="C890" s="8" t="s">
        <v>59</v>
      </c>
      <c r="D890" s="4">
        <v>1999</v>
      </c>
      <c r="E890" s="30">
        <f t="shared" si="58"/>
        <v>2.323777755101522</v>
      </c>
      <c r="F890" s="31">
        <f t="shared" si="60"/>
        <v>3.0104166269302368</v>
      </c>
      <c r="G890" s="32">
        <v>3.5833332538604736</v>
      </c>
      <c r="H890" s="32">
        <v>2.4375</v>
      </c>
      <c r="I890" s="30">
        <v>2.2968332767486572</v>
      </c>
      <c r="J890" s="31">
        <f t="shared" si="61"/>
        <v>1.875</v>
      </c>
      <c r="K890" s="32">
        <v>4.125</v>
      </c>
      <c r="L890" s="32">
        <v>0</v>
      </c>
      <c r="M890" s="33">
        <v>1.5</v>
      </c>
    </row>
    <row r="891" spans="1:13" x14ac:dyDescent="0.25">
      <c r="A891" s="11" t="str">
        <f t="shared" si="59"/>
        <v>NZL_2000</v>
      </c>
      <c r="B891" t="s">
        <v>27</v>
      </c>
      <c r="C891" s="8" t="s">
        <v>59</v>
      </c>
      <c r="D891" s="4">
        <v>2000</v>
      </c>
      <c r="E891" s="30">
        <f t="shared" si="58"/>
        <v>2.3193055391311646</v>
      </c>
      <c r="F891" s="31">
        <f t="shared" si="60"/>
        <v>3.0104166269302368</v>
      </c>
      <c r="G891" s="32">
        <v>3.5833332538604736</v>
      </c>
      <c r="H891" s="32">
        <v>2.4375</v>
      </c>
      <c r="I891" s="30">
        <v>2.2699999809265137</v>
      </c>
      <c r="J891" s="31">
        <f t="shared" si="61"/>
        <v>1.875</v>
      </c>
      <c r="K891" s="32">
        <v>4.125</v>
      </c>
      <c r="L891" s="32">
        <v>0</v>
      </c>
      <c r="M891" s="33">
        <v>1.5</v>
      </c>
    </row>
    <row r="892" spans="1:13" x14ac:dyDescent="0.25">
      <c r="A892" s="11" t="str">
        <f t="shared" si="59"/>
        <v>NZL_2001</v>
      </c>
      <c r="B892" t="s">
        <v>27</v>
      </c>
      <c r="C892" s="8" t="s">
        <v>59</v>
      </c>
      <c r="D892" s="4">
        <v>2001</v>
      </c>
      <c r="E892" s="30">
        <f t="shared" si="58"/>
        <v>2.3137499888737998</v>
      </c>
      <c r="F892" s="31">
        <f t="shared" si="60"/>
        <v>3.0104166269302368</v>
      </c>
      <c r="G892" s="32">
        <v>3.5833332538604736</v>
      </c>
      <c r="H892" s="32">
        <v>2.4375</v>
      </c>
      <c r="I892" s="30">
        <v>2.2366666793823242</v>
      </c>
      <c r="J892" s="31">
        <f t="shared" si="61"/>
        <v>1.875</v>
      </c>
      <c r="K892" s="32">
        <v>4.125</v>
      </c>
      <c r="L892" s="32">
        <v>0</v>
      </c>
      <c r="M892" s="33">
        <v>1.5</v>
      </c>
    </row>
    <row r="893" spans="1:13" x14ac:dyDescent="0.25">
      <c r="A893" s="11" t="str">
        <f t="shared" si="59"/>
        <v>NZL_2002</v>
      </c>
      <c r="B893" t="s">
        <v>27</v>
      </c>
      <c r="C893" s="8" t="s">
        <v>59</v>
      </c>
      <c r="D893" s="4">
        <v>2002</v>
      </c>
      <c r="E893" s="30">
        <f t="shared" si="58"/>
        <v>2.7274444500605264</v>
      </c>
      <c r="F893" s="31">
        <f t="shared" si="60"/>
        <v>3.0104166269302368</v>
      </c>
      <c r="G893" s="32">
        <v>3.5833332538604736</v>
      </c>
      <c r="H893" s="32">
        <v>2.4375</v>
      </c>
      <c r="I893" s="30">
        <v>2.2288334369659424</v>
      </c>
      <c r="J893" s="31">
        <f t="shared" si="61"/>
        <v>2.7050000031789145</v>
      </c>
      <c r="K893" s="32">
        <v>4.125</v>
      </c>
      <c r="L893" s="32">
        <v>2.4900000095367432</v>
      </c>
      <c r="M893" s="33">
        <v>1.5</v>
      </c>
    </row>
    <row r="894" spans="1:13" x14ac:dyDescent="0.25">
      <c r="A894" s="11" t="str">
        <f t="shared" si="59"/>
        <v>NZL_2003</v>
      </c>
      <c r="B894" t="s">
        <v>27</v>
      </c>
      <c r="C894" s="8" t="s">
        <v>59</v>
      </c>
      <c r="D894" s="4">
        <v>2003</v>
      </c>
      <c r="E894" s="30">
        <f t="shared" si="58"/>
        <v>2.5768333276112876</v>
      </c>
      <c r="F894" s="31">
        <f t="shared" si="60"/>
        <v>2.5625</v>
      </c>
      <c r="G894" s="32">
        <v>2.6875</v>
      </c>
      <c r="H894" s="32">
        <v>2.4375</v>
      </c>
      <c r="I894" s="30">
        <v>2.2209999561309814</v>
      </c>
      <c r="J894" s="31">
        <f t="shared" si="61"/>
        <v>2.7050000031789145</v>
      </c>
      <c r="K894" s="32">
        <v>4.125</v>
      </c>
      <c r="L894" s="32">
        <v>2.4900000095367432</v>
      </c>
      <c r="M894" s="33">
        <v>1.5</v>
      </c>
    </row>
    <row r="895" spans="1:13" x14ac:dyDescent="0.25">
      <c r="A895" s="11" t="str">
        <f t="shared" si="59"/>
        <v>NZL_2004</v>
      </c>
      <c r="B895" t="s">
        <v>27</v>
      </c>
      <c r="C895" s="8" t="s">
        <v>59</v>
      </c>
      <c r="D895" s="4">
        <v>2004</v>
      </c>
      <c r="E895" s="30">
        <f t="shared" si="58"/>
        <v>2.5289763609568277</v>
      </c>
      <c r="F895" s="31">
        <f t="shared" si="60"/>
        <v>2.4375</v>
      </c>
      <c r="G895" s="32">
        <v>2.4375</v>
      </c>
      <c r="H895" s="32">
        <v>2.4375</v>
      </c>
      <c r="I895" s="30">
        <v>2.2343332767486572</v>
      </c>
      <c r="J895" s="31">
        <f t="shared" si="61"/>
        <v>2.6881749629974365</v>
      </c>
      <c r="K895" s="32">
        <v>4.125</v>
      </c>
      <c r="L895" s="32">
        <v>2.4395248889923096</v>
      </c>
      <c r="M895" s="33">
        <v>1.5</v>
      </c>
    </row>
    <row r="896" spans="1:13" x14ac:dyDescent="0.25">
      <c r="A896" s="11" t="str">
        <f t="shared" si="59"/>
        <v>NZL_2005</v>
      </c>
      <c r="B896" t="s">
        <v>27</v>
      </c>
      <c r="C896" s="8" t="s">
        <v>59</v>
      </c>
      <c r="D896" s="4">
        <v>2005</v>
      </c>
      <c r="E896" s="30">
        <f t="shared" si="58"/>
        <v>2.4186194340387979</v>
      </c>
      <c r="F896" s="31">
        <f t="shared" si="60"/>
        <v>2.4375</v>
      </c>
      <c r="G896" s="32">
        <v>2.4375</v>
      </c>
      <c r="H896" s="32">
        <v>2.4375</v>
      </c>
      <c r="I896" s="30">
        <v>1.997666597366333</v>
      </c>
      <c r="J896" s="31">
        <f t="shared" si="61"/>
        <v>2.5463500022888184</v>
      </c>
      <c r="K896" s="32">
        <v>3.75</v>
      </c>
      <c r="L896" s="32">
        <v>2.3890500068664551</v>
      </c>
      <c r="M896" s="33">
        <v>1.5</v>
      </c>
    </row>
    <row r="897" spans="1:13" x14ac:dyDescent="0.25">
      <c r="A897" s="11" t="str">
        <f t="shared" si="59"/>
        <v>NZL_2006</v>
      </c>
      <c r="B897" t="s">
        <v>27</v>
      </c>
      <c r="C897" s="8" t="s">
        <v>59</v>
      </c>
      <c r="D897" s="4">
        <v>2006</v>
      </c>
      <c r="E897" s="30">
        <f t="shared" si="58"/>
        <v>2.4539846976598105</v>
      </c>
      <c r="F897" s="31">
        <f t="shared" si="60"/>
        <v>2.4375</v>
      </c>
      <c r="G897" s="32">
        <v>2.4375</v>
      </c>
      <c r="H897" s="32">
        <v>2.4375</v>
      </c>
      <c r="I897" s="30">
        <v>2.2603332996368408</v>
      </c>
      <c r="J897" s="31">
        <f t="shared" si="61"/>
        <v>2.5295249621073403</v>
      </c>
      <c r="K897" s="32">
        <v>3.75</v>
      </c>
      <c r="L897" s="32">
        <v>2.3385748863220215</v>
      </c>
      <c r="M897" s="33">
        <v>1.5</v>
      </c>
    </row>
    <row r="898" spans="1:13" x14ac:dyDescent="0.25">
      <c r="A898" s="11" t="str">
        <f t="shared" si="59"/>
        <v>NZL_2007</v>
      </c>
      <c r="B898" t="s">
        <v>27</v>
      </c>
      <c r="C898" s="8" t="s">
        <v>59</v>
      </c>
      <c r="D898" s="4">
        <v>2007</v>
      </c>
      <c r="E898" s="30">
        <f t="shared" si="58"/>
        <v>2.3018500010172525</v>
      </c>
      <c r="F898" s="31">
        <f t="shared" si="60"/>
        <v>2</v>
      </c>
      <c r="G898" s="32">
        <v>2.0625</v>
      </c>
      <c r="H898" s="32">
        <v>1.9375</v>
      </c>
      <c r="I898" s="30">
        <v>2.2730000019073486</v>
      </c>
      <c r="J898" s="31">
        <f t="shared" si="61"/>
        <v>2.5127000013987222</v>
      </c>
      <c r="K898" s="32">
        <v>3.75</v>
      </c>
      <c r="L898" s="32">
        <v>2.288100004196167</v>
      </c>
      <c r="M898" s="33">
        <v>1.5</v>
      </c>
    </row>
    <row r="899" spans="1:13" x14ac:dyDescent="0.25">
      <c r="A899" s="11" t="str">
        <f t="shared" si="59"/>
        <v>NZL_2008</v>
      </c>
      <c r="B899" t="s">
        <v>27</v>
      </c>
      <c r="C899" s="8" t="s">
        <v>59</v>
      </c>
      <c r="D899" s="4">
        <v>2008</v>
      </c>
      <c r="E899" s="30">
        <f t="shared" si="58"/>
        <v>2.5462638735771179</v>
      </c>
      <c r="F899" s="31">
        <f t="shared" si="60"/>
        <v>2</v>
      </c>
      <c r="G899" s="32">
        <v>2.0625</v>
      </c>
      <c r="H899" s="32">
        <v>1.9375</v>
      </c>
      <c r="I899" s="30">
        <v>1.5053333044052124</v>
      </c>
      <c r="J899" s="31">
        <f t="shared" si="61"/>
        <v>3.2574166456858316</v>
      </c>
      <c r="K899" s="32">
        <v>6</v>
      </c>
      <c r="L899" s="32">
        <v>2.2722499370574951</v>
      </c>
      <c r="M899" s="33">
        <v>1.5</v>
      </c>
    </row>
    <row r="900" spans="1:13" x14ac:dyDescent="0.25">
      <c r="A900" s="11" t="str">
        <f t="shared" si="59"/>
        <v>NZL_2009</v>
      </c>
      <c r="B900" t="s">
        <v>27</v>
      </c>
      <c r="C900" s="8" t="s">
        <v>59</v>
      </c>
      <c r="D900" s="4">
        <v>2009</v>
      </c>
      <c r="E900" s="30">
        <f t="shared" si="58"/>
        <v>2.5406778057416282</v>
      </c>
      <c r="F900" s="31">
        <f t="shared" si="60"/>
        <v>2</v>
      </c>
      <c r="G900" s="32">
        <v>2.0625</v>
      </c>
      <c r="H900" s="32">
        <v>1.9375</v>
      </c>
      <c r="I900" s="30">
        <v>1.4876667261123657</v>
      </c>
      <c r="J900" s="31">
        <f t="shared" si="61"/>
        <v>3.2521333694458008</v>
      </c>
      <c r="K900" s="32">
        <v>6</v>
      </c>
      <c r="L900" s="32">
        <v>2.2564001083374023</v>
      </c>
      <c r="M900" s="33">
        <v>1.5</v>
      </c>
    </row>
    <row r="901" spans="1:13" x14ac:dyDescent="0.25">
      <c r="A901" s="11" t="str">
        <f t="shared" si="59"/>
        <v>NZL_2010</v>
      </c>
      <c r="B901" t="s">
        <v>27</v>
      </c>
      <c r="C901" s="8" t="s">
        <v>59</v>
      </c>
      <c r="D901" s="4">
        <v>2010</v>
      </c>
      <c r="E901" s="30">
        <f t="shared" si="58"/>
        <v>2.4500777820746102</v>
      </c>
      <c r="F901" s="31">
        <f t="shared" si="60"/>
        <v>2</v>
      </c>
      <c r="G901" s="32">
        <v>2.0625</v>
      </c>
      <c r="H901" s="32">
        <v>1.9375</v>
      </c>
      <c r="I901" s="30">
        <v>0.95991665124893188</v>
      </c>
      <c r="J901" s="31">
        <f t="shared" si="61"/>
        <v>3.2468500137329102</v>
      </c>
      <c r="K901" s="32">
        <v>6</v>
      </c>
      <c r="L901" s="32">
        <v>2.2405500411987305</v>
      </c>
      <c r="M901" s="33">
        <v>1.5</v>
      </c>
    </row>
    <row r="902" spans="1:13" x14ac:dyDescent="0.25">
      <c r="A902" s="11" t="str">
        <f t="shared" si="59"/>
        <v>NZL_2011</v>
      </c>
      <c r="B902" t="s">
        <v>27</v>
      </c>
      <c r="C902" s="8" t="s">
        <v>59</v>
      </c>
      <c r="D902" s="4">
        <v>2011</v>
      </c>
      <c r="E902" s="30">
        <f t="shared" si="58"/>
        <v>2.3872555593649545</v>
      </c>
      <c r="F902" s="31">
        <f t="shared" si="60"/>
        <v>2</v>
      </c>
      <c r="G902" s="32">
        <v>2.0625</v>
      </c>
      <c r="H902" s="32">
        <v>1.9375</v>
      </c>
      <c r="I902" s="30">
        <v>0.59883338212966919</v>
      </c>
      <c r="J902" s="31">
        <f t="shared" si="61"/>
        <v>3.2415666580200195</v>
      </c>
      <c r="K902" s="32">
        <v>6</v>
      </c>
      <c r="L902" s="32">
        <v>2.2246999740600586</v>
      </c>
      <c r="M902" s="33">
        <v>1.5</v>
      </c>
    </row>
    <row r="903" spans="1:13" x14ac:dyDescent="0.25">
      <c r="A903" s="11" t="str">
        <f t="shared" si="59"/>
        <v>NZL_2012</v>
      </c>
      <c r="B903" t="s">
        <v>27</v>
      </c>
      <c r="C903" s="8" t="s">
        <v>59</v>
      </c>
      <c r="D903" s="4">
        <v>2012</v>
      </c>
      <c r="E903" s="30">
        <f t="shared" si="58"/>
        <v>2.3799888789653778</v>
      </c>
      <c r="F903" s="31">
        <f t="shared" si="60"/>
        <v>2</v>
      </c>
      <c r="G903" s="32">
        <v>2.0625</v>
      </c>
      <c r="H903" s="32">
        <v>1.9375</v>
      </c>
      <c r="I903" s="30">
        <v>0.57108336687088013</v>
      </c>
      <c r="J903" s="31">
        <f t="shared" si="61"/>
        <v>3.2362833023071289</v>
      </c>
      <c r="K903" s="32">
        <v>6</v>
      </c>
      <c r="L903" s="32">
        <v>2.2088499069213867</v>
      </c>
      <c r="M903" s="33">
        <v>1.5</v>
      </c>
    </row>
    <row r="904" spans="1:13" x14ac:dyDescent="0.25">
      <c r="A904" s="11" t="str">
        <f t="shared" si="59"/>
        <v>NZL_2013</v>
      </c>
      <c r="B904" t="s">
        <v>27</v>
      </c>
      <c r="C904" s="8" t="s">
        <v>59</v>
      </c>
      <c r="D904" s="4">
        <v>2013</v>
      </c>
      <c r="E904" s="30">
        <f t="shared" ref="E904:E967" si="62">IF(AND(G904=".",H904=".",I904=".",K904=".",L904=".",M904="."),".",AVERAGE(G904,H904,I904,K904,L904,M904))</f>
        <v>2.3727222383022308</v>
      </c>
      <c r="F904" s="31">
        <f t="shared" si="60"/>
        <v>2</v>
      </c>
      <c r="G904" s="32">
        <v>2.0625</v>
      </c>
      <c r="H904" s="32">
        <v>1.9375</v>
      </c>
      <c r="I904" s="30">
        <v>0.54333335161209106</v>
      </c>
      <c r="J904" s="31">
        <f t="shared" si="61"/>
        <v>3.2310000260670981</v>
      </c>
      <c r="K904" s="32">
        <v>6</v>
      </c>
      <c r="L904" s="32">
        <v>2.1930000782012939</v>
      </c>
      <c r="M904" s="33">
        <v>1.5</v>
      </c>
    </row>
    <row r="905" spans="1:13" x14ac:dyDescent="0.25">
      <c r="A905" s="11" t="str">
        <f t="shared" si="59"/>
        <v>NOR_1975</v>
      </c>
      <c r="B905" t="s">
        <v>28</v>
      </c>
      <c r="C905" s="7" t="s">
        <v>60</v>
      </c>
      <c r="D905" s="6">
        <v>1975</v>
      </c>
      <c r="E905" s="34">
        <f t="shared" si="62"/>
        <v>5.458333333333333</v>
      </c>
      <c r="F905" s="35">
        <f t="shared" si="60"/>
        <v>5.125</v>
      </c>
      <c r="G905" s="36">
        <v>5.5</v>
      </c>
      <c r="H905" s="36">
        <v>4.75</v>
      </c>
      <c r="I905" s="34">
        <v>6</v>
      </c>
      <c r="J905" s="35">
        <f t="shared" si="61"/>
        <v>5.5</v>
      </c>
      <c r="K905" s="36">
        <v>6</v>
      </c>
      <c r="L905" s="36">
        <v>4.5</v>
      </c>
      <c r="M905" s="37">
        <v>6</v>
      </c>
    </row>
    <row r="906" spans="1:13" x14ac:dyDescent="0.25">
      <c r="A906" s="11" t="str">
        <f t="shared" si="59"/>
        <v>NOR_1976</v>
      </c>
      <c r="B906" t="s">
        <v>28</v>
      </c>
      <c r="C906" s="7" t="s">
        <v>60</v>
      </c>
      <c r="D906" s="6">
        <v>1976</v>
      </c>
      <c r="E906" s="34">
        <f t="shared" si="62"/>
        <v>5.458333333333333</v>
      </c>
      <c r="F906" s="35">
        <f t="shared" si="60"/>
        <v>5.125</v>
      </c>
      <c r="G906" s="36">
        <v>5.5</v>
      </c>
      <c r="H906" s="36">
        <v>4.75</v>
      </c>
      <c r="I906" s="34">
        <v>6</v>
      </c>
      <c r="J906" s="35">
        <f t="shared" si="61"/>
        <v>5.5</v>
      </c>
      <c r="K906" s="36">
        <v>6</v>
      </c>
      <c r="L906" s="36">
        <v>4.5</v>
      </c>
      <c r="M906" s="37">
        <v>6</v>
      </c>
    </row>
    <row r="907" spans="1:13" x14ac:dyDescent="0.25">
      <c r="A907" s="11" t="str">
        <f t="shared" si="59"/>
        <v>NOR_1977</v>
      </c>
      <c r="B907" t="s">
        <v>28</v>
      </c>
      <c r="C907" s="7" t="s">
        <v>60</v>
      </c>
      <c r="D907" s="6">
        <v>1977</v>
      </c>
      <c r="E907" s="34">
        <f t="shared" si="62"/>
        <v>5.458333333333333</v>
      </c>
      <c r="F907" s="35">
        <f t="shared" si="60"/>
        <v>5.125</v>
      </c>
      <c r="G907" s="36">
        <v>5.5</v>
      </c>
      <c r="H907" s="36">
        <v>4.75</v>
      </c>
      <c r="I907" s="34">
        <v>6</v>
      </c>
      <c r="J907" s="35">
        <f t="shared" si="61"/>
        <v>5.5</v>
      </c>
      <c r="K907" s="36">
        <v>6</v>
      </c>
      <c r="L907" s="36">
        <v>4.5</v>
      </c>
      <c r="M907" s="37">
        <v>6</v>
      </c>
    </row>
    <row r="908" spans="1:13" x14ac:dyDescent="0.25">
      <c r="A908" s="11" t="str">
        <f t="shared" si="59"/>
        <v>NOR_1978</v>
      </c>
      <c r="B908" t="s">
        <v>28</v>
      </c>
      <c r="C908" s="7" t="s">
        <v>60</v>
      </c>
      <c r="D908" s="6">
        <v>1978</v>
      </c>
      <c r="E908" s="34">
        <f t="shared" si="62"/>
        <v>5.458333333333333</v>
      </c>
      <c r="F908" s="35">
        <f t="shared" si="60"/>
        <v>5.125</v>
      </c>
      <c r="G908" s="36">
        <v>5.5</v>
      </c>
      <c r="H908" s="36">
        <v>4.75</v>
      </c>
      <c r="I908" s="34">
        <v>6</v>
      </c>
      <c r="J908" s="35">
        <f t="shared" si="61"/>
        <v>5.5</v>
      </c>
      <c r="K908" s="36">
        <v>6</v>
      </c>
      <c r="L908" s="36">
        <v>4.5</v>
      </c>
      <c r="M908" s="37">
        <v>6</v>
      </c>
    </row>
    <row r="909" spans="1:13" x14ac:dyDescent="0.25">
      <c r="A909" s="11" t="str">
        <f t="shared" si="59"/>
        <v>NOR_1979</v>
      </c>
      <c r="B909" t="s">
        <v>28</v>
      </c>
      <c r="C909" s="7" t="s">
        <v>60</v>
      </c>
      <c r="D909" s="6">
        <v>1979</v>
      </c>
      <c r="E909" s="34">
        <f t="shared" si="62"/>
        <v>5.458333333333333</v>
      </c>
      <c r="F909" s="35">
        <f t="shared" si="60"/>
        <v>5.125</v>
      </c>
      <c r="G909" s="36">
        <v>5.5</v>
      </c>
      <c r="H909" s="36">
        <v>4.75</v>
      </c>
      <c r="I909" s="34">
        <v>6</v>
      </c>
      <c r="J909" s="35">
        <f t="shared" si="61"/>
        <v>5.5</v>
      </c>
      <c r="K909" s="36">
        <v>6</v>
      </c>
      <c r="L909" s="36">
        <v>4.5</v>
      </c>
      <c r="M909" s="37">
        <v>6</v>
      </c>
    </row>
    <row r="910" spans="1:13" x14ac:dyDescent="0.25">
      <c r="A910" s="11" t="str">
        <f t="shared" si="59"/>
        <v>NOR_1980</v>
      </c>
      <c r="B910" t="s">
        <v>28</v>
      </c>
      <c r="C910" s="7" t="s">
        <v>60</v>
      </c>
      <c r="D910" s="6">
        <v>1980</v>
      </c>
      <c r="E910" s="34">
        <f t="shared" si="62"/>
        <v>5.458333333333333</v>
      </c>
      <c r="F910" s="35">
        <f t="shared" si="60"/>
        <v>5.125</v>
      </c>
      <c r="G910" s="36">
        <v>5.5</v>
      </c>
      <c r="H910" s="36">
        <v>4.75</v>
      </c>
      <c r="I910" s="34">
        <v>6</v>
      </c>
      <c r="J910" s="35">
        <f t="shared" si="61"/>
        <v>5.5</v>
      </c>
      <c r="K910" s="36">
        <v>6</v>
      </c>
      <c r="L910" s="36">
        <v>4.5</v>
      </c>
      <c r="M910" s="37">
        <v>6</v>
      </c>
    </row>
    <row r="911" spans="1:13" x14ac:dyDescent="0.25">
      <c r="A911" s="11" t="str">
        <f t="shared" si="59"/>
        <v>NOR_1981</v>
      </c>
      <c r="B911" t="s">
        <v>28</v>
      </c>
      <c r="C911" s="7" t="s">
        <v>60</v>
      </c>
      <c r="D911" s="6">
        <v>1981</v>
      </c>
      <c r="E911" s="34">
        <f t="shared" si="62"/>
        <v>5.458333333333333</v>
      </c>
      <c r="F911" s="35">
        <f t="shared" si="60"/>
        <v>5.125</v>
      </c>
      <c r="G911" s="36">
        <v>5.5</v>
      </c>
      <c r="H911" s="36">
        <v>4.75</v>
      </c>
      <c r="I911" s="34">
        <v>6</v>
      </c>
      <c r="J911" s="35">
        <f t="shared" si="61"/>
        <v>5.5</v>
      </c>
      <c r="K911" s="36">
        <v>6</v>
      </c>
      <c r="L911" s="36">
        <v>4.5</v>
      </c>
      <c r="M911" s="37">
        <v>6</v>
      </c>
    </row>
    <row r="912" spans="1:13" x14ac:dyDescent="0.25">
      <c r="A912" s="11" t="str">
        <f t="shared" si="59"/>
        <v>NOR_1982</v>
      </c>
      <c r="B912" t="s">
        <v>28</v>
      </c>
      <c r="C912" s="7" t="s">
        <v>60</v>
      </c>
      <c r="D912" s="6">
        <v>1982</v>
      </c>
      <c r="E912" s="34">
        <f t="shared" si="62"/>
        <v>5.458333333333333</v>
      </c>
      <c r="F912" s="35">
        <f t="shared" si="60"/>
        <v>5.125</v>
      </c>
      <c r="G912" s="36">
        <v>5.5</v>
      </c>
      <c r="H912" s="36">
        <v>4.75</v>
      </c>
      <c r="I912" s="34">
        <v>6</v>
      </c>
      <c r="J912" s="35">
        <f t="shared" si="61"/>
        <v>5.5</v>
      </c>
      <c r="K912" s="36">
        <v>6</v>
      </c>
      <c r="L912" s="36">
        <v>4.5</v>
      </c>
      <c r="M912" s="37">
        <v>6</v>
      </c>
    </row>
    <row r="913" spans="1:13" x14ac:dyDescent="0.25">
      <c r="A913" s="11" t="str">
        <f t="shared" si="59"/>
        <v>NOR_1983</v>
      </c>
      <c r="B913" t="s">
        <v>28</v>
      </c>
      <c r="C913" s="7" t="s">
        <v>60</v>
      </c>
      <c r="D913" s="6">
        <v>1983</v>
      </c>
      <c r="E913" s="34">
        <f t="shared" si="62"/>
        <v>5.458333333333333</v>
      </c>
      <c r="F913" s="35">
        <f t="shared" si="60"/>
        <v>5.125</v>
      </c>
      <c r="G913" s="36">
        <v>5.5</v>
      </c>
      <c r="H913" s="36">
        <v>4.75</v>
      </c>
      <c r="I913" s="34">
        <v>6</v>
      </c>
      <c r="J913" s="35">
        <f t="shared" si="61"/>
        <v>5.5</v>
      </c>
      <c r="K913" s="36">
        <v>6</v>
      </c>
      <c r="L913" s="36">
        <v>4.5</v>
      </c>
      <c r="M913" s="37">
        <v>6</v>
      </c>
    </row>
    <row r="914" spans="1:13" x14ac:dyDescent="0.25">
      <c r="A914" s="11" t="str">
        <f t="shared" si="59"/>
        <v>NOR_1984</v>
      </c>
      <c r="B914" t="s">
        <v>28</v>
      </c>
      <c r="C914" s="7" t="s">
        <v>60</v>
      </c>
      <c r="D914" s="6">
        <v>1984</v>
      </c>
      <c r="E914" s="34">
        <f t="shared" si="62"/>
        <v>4.958333333333333</v>
      </c>
      <c r="F914" s="35">
        <f t="shared" si="60"/>
        <v>5.125</v>
      </c>
      <c r="G914" s="36">
        <v>5.5</v>
      </c>
      <c r="H914" s="36">
        <v>4.75</v>
      </c>
      <c r="I914" s="34">
        <v>6</v>
      </c>
      <c r="J914" s="35">
        <f t="shared" si="61"/>
        <v>4.5</v>
      </c>
      <c r="K914" s="36">
        <v>6</v>
      </c>
      <c r="L914" s="36">
        <v>4.5</v>
      </c>
      <c r="M914" s="37">
        <v>3</v>
      </c>
    </row>
    <row r="915" spans="1:13" x14ac:dyDescent="0.25">
      <c r="A915" s="11" t="str">
        <f t="shared" si="59"/>
        <v>NOR_1985</v>
      </c>
      <c r="B915" t="s">
        <v>28</v>
      </c>
      <c r="C915" s="7" t="s">
        <v>60</v>
      </c>
      <c r="D915" s="6">
        <v>1985</v>
      </c>
      <c r="E915" s="34">
        <f t="shared" si="62"/>
        <v>4.958333333333333</v>
      </c>
      <c r="F915" s="35">
        <f t="shared" si="60"/>
        <v>5.125</v>
      </c>
      <c r="G915" s="36">
        <v>5.5</v>
      </c>
      <c r="H915" s="36">
        <v>4.75</v>
      </c>
      <c r="I915" s="34">
        <v>6</v>
      </c>
      <c r="J915" s="35">
        <f t="shared" si="61"/>
        <v>4.5</v>
      </c>
      <c r="K915" s="36">
        <v>6</v>
      </c>
      <c r="L915" s="36">
        <v>4.5</v>
      </c>
      <c r="M915" s="37">
        <v>3</v>
      </c>
    </row>
    <row r="916" spans="1:13" x14ac:dyDescent="0.25">
      <c r="A916" s="11" t="str">
        <f t="shared" si="59"/>
        <v>NOR_1986</v>
      </c>
      <c r="B916" t="s">
        <v>28</v>
      </c>
      <c r="C916" s="7" t="s">
        <v>60</v>
      </c>
      <c r="D916" s="6">
        <v>1986</v>
      </c>
      <c r="E916" s="34">
        <f t="shared" si="62"/>
        <v>4.958333333333333</v>
      </c>
      <c r="F916" s="35">
        <f t="shared" si="60"/>
        <v>5.125</v>
      </c>
      <c r="G916" s="36">
        <v>5.5</v>
      </c>
      <c r="H916" s="36">
        <v>4.75</v>
      </c>
      <c r="I916" s="34">
        <v>6</v>
      </c>
      <c r="J916" s="35">
        <f t="shared" si="61"/>
        <v>4.5</v>
      </c>
      <c r="K916" s="36">
        <v>6</v>
      </c>
      <c r="L916" s="36">
        <v>4.5</v>
      </c>
      <c r="M916" s="37">
        <v>3</v>
      </c>
    </row>
    <row r="917" spans="1:13" x14ac:dyDescent="0.25">
      <c r="A917" s="11" t="str">
        <f t="shared" si="59"/>
        <v>NOR_1987</v>
      </c>
      <c r="B917" t="s">
        <v>28</v>
      </c>
      <c r="C917" s="7" t="s">
        <v>60</v>
      </c>
      <c r="D917" s="6">
        <v>1987</v>
      </c>
      <c r="E917" s="34">
        <f t="shared" si="62"/>
        <v>4.708333333333333</v>
      </c>
      <c r="F917" s="35">
        <f t="shared" si="60"/>
        <v>5.125</v>
      </c>
      <c r="G917" s="36">
        <v>5.5</v>
      </c>
      <c r="H917" s="36">
        <v>4.75</v>
      </c>
      <c r="I917" s="34">
        <v>6</v>
      </c>
      <c r="J917" s="35">
        <f t="shared" si="61"/>
        <v>4</v>
      </c>
      <c r="K917" s="36">
        <v>6</v>
      </c>
      <c r="L917" s="36">
        <v>4.5</v>
      </c>
      <c r="M917" s="37">
        <v>1.5</v>
      </c>
    </row>
    <row r="918" spans="1:13" x14ac:dyDescent="0.25">
      <c r="A918" s="11" t="str">
        <f t="shared" ref="A918:A976" si="63">B918&amp;"_"&amp;D918</f>
        <v>NOR_1988</v>
      </c>
      <c r="B918" t="s">
        <v>28</v>
      </c>
      <c r="C918" s="7" t="s">
        <v>60</v>
      </c>
      <c r="D918" s="6">
        <v>1988</v>
      </c>
      <c r="E918" s="34">
        <f t="shared" si="62"/>
        <v>4.708333333333333</v>
      </c>
      <c r="F918" s="35">
        <f t="shared" ref="F918:F976" si="64">AVERAGE(G918:H918)</f>
        <v>5.125</v>
      </c>
      <c r="G918" s="36">
        <v>5.5</v>
      </c>
      <c r="H918" s="36">
        <v>4.75</v>
      </c>
      <c r="I918" s="34">
        <v>6</v>
      </c>
      <c r="J918" s="35">
        <f t="shared" ref="J918:J976" si="65">AVERAGE(K918:M918)</f>
        <v>4</v>
      </c>
      <c r="K918" s="36">
        <v>6</v>
      </c>
      <c r="L918" s="36">
        <v>4.5</v>
      </c>
      <c r="M918" s="37">
        <v>1.5</v>
      </c>
    </row>
    <row r="919" spans="1:13" x14ac:dyDescent="0.25">
      <c r="A919" s="11" t="str">
        <f t="shared" si="63"/>
        <v>NOR_1989</v>
      </c>
      <c r="B919" t="s">
        <v>28</v>
      </c>
      <c r="C919" s="7" t="s">
        <v>60</v>
      </c>
      <c r="D919" s="6">
        <v>1989</v>
      </c>
      <c r="E919" s="34">
        <f t="shared" si="62"/>
        <v>4.708333333333333</v>
      </c>
      <c r="F919" s="35">
        <f t="shared" si="64"/>
        <v>5.125</v>
      </c>
      <c r="G919" s="36">
        <v>5.5</v>
      </c>
      <c r="H919" s="36">
        <v>4.75</v>
      </c>
      <c r="I919" s="34">
        <v>6</v>
      </c>
      <c r="J919" s="35">
        <f t="shared" si="65"/>
        <v>4</v>
      </c>
      <c r="K919" s="36">
        <v>6</v>
      </c>
      <c r="L919" s="36">
        <v>4.5</v>
      </c>
      <c r="M919" s="37">
        <v>1.5</v>
      </c>
    </row>
    <row r="920" spans="1:13" x14ac:dyDescent="0.25">
      <c r="A920" s="11" t="str">
        <f t="shared" si="63"/>
        <v>NOR_1990</v>
      </c>
      <c r="B920" t="s">
        <v>28</v>
      </c>
      <c r="C920" s="7" t="s">
        <v>60</v>
      </c>
      <c r="D920" s="6">
        <v>1990</v>
      </c>
      <c r="E920" s="34">
        <f t="shared" si="62"/>
        <v>4.708333333333333</v>
      </c>
      <c r="F920" s="35">
        <f t="shared" si="64"/>
        <v>5.125</v>
      </c>
      <c r="G920" s="36">
        <v>5.5</v>
      </c>
      <c r="H920" s="36">
        <v>4.75</v>
      </c>
      <c r="I920" s="34">
        <v>6</v>
      </c>
      <c r="J920" s="35">
        <f t="shared" si="65"/>
        <v>4</v>
      </c>
      <c r="K920" s="36">
        <v>6</v>
      </c>
      <c r="L920" s="36">
        <v>4.5</v>
      </c>
      <c r="M920" s="37">
        <v>1.5</v>
      </c>
    </row>
    <row r="921" spans="1:13" x14ac:dyDescent="0.25">
      <c r="A921" s="11" t="str">
        <f t="shared" si="63"/>
        <v>NOR_1991</v>
      </c>
      <c r="B921" t="s">
        <v>28</v>
      </c>
      <c r="C921" s="7" t="s">
        <v>60</v>
      </c>
      <c r="D921" s="6">
        <v>1991</v>
      </c>
      <c r="E921" s="34">
        <f t="shared" si="62"/>
        <v>4.1088888645172119</v>
      </c>
      <c r="F921" s="35">
        <f t="shared" si="64"/>
        <v>4.125</v>
      </c>
      <c r="G921" s="36">
        <v>3.5</v>
      </c>
      <c r="H921" s="36">
        <v>4.75</v>
      </c>
      <c r="I921" s="34">
        <v>5.4033331871032715</v>
      </c>
      <c r="J921" s="35">
        <f t="shared" si="65"/>
        <v>3.6666666666666665</v>
      </c>
      <c r="K921" s="36">
        <v>6</v>
      </c>
      <c r="L921" s="36">
        <v>3.5</v>
      </c>
      <c r="M921" s="37">
        <v>1.5</v>
      </c>
    </row>
    <row r="922" spans="1:13" x14ac:dyDescent="0.25">
      <c r="A922" s="11" t="str">
        <f t="shared" si="63"/>
        <v>NOR_1992</v>
      </c>
      <c r="B922" t="s">
        <v>28</v>
      </c>
      <c r="C922" s="7" t="s">
        <v>60</v>
      </c>
      <c r="D922" s="6">
        <v>1992</v>
      </c>
      <c r="E922" s="34">
        <f t="shared" si="62"/>
        <v>4.051111102104187</v>
      </c>
      <c r="F922" s="35">
        <f t="shared" si="64"/>
        <v>3.9583333730697632</v>
      </c>
      <c r="G922" s="36">
        <v>3.1666667461395264</v>
      </c>
      <c r="H922" s="36">
        <v>4.75</v>
      </c>
      <c r="I922" s="34">
        <v>5.3899998664855957</v>
      </c>
      <c r="J922" s="35">
        <f t="shared" si="65"/>
        <v>3.6666666666666665</v>
      </c>
      <c r="K922" s="36">
        <v>6</v>
      </c>
      <c r="L922" s="36">
        <v>3.5</v>
      </c>
      <c r="M922" s="37">
        <v>1.5</v>
      </c>
    </row>
    <row r="923" spans="1:13" x14ac:dyDescent="0.25">
      <c r="A923" s="11" t="str">
        <f t="shared" si="63"/>
        <v>NOR_1993</v>
      </c>
      <c r="B923" t="s">
        <v>28</v>
      </c>
      <c r="C923" s="7" t="s">
        <v>60</v>
      </c>
      <c r="D923" s="6">
        <v>1993</v>
      </c>
      <c r="E923" s="34">
        <f t="shared" si="62"/>
        <v>3.7502777576446533</v>
      </c>
      <c r="F923" s="35">
        <f t="shared" si="64"/>
        <v>3.5625</v>
      </c>
      <c r="G923" s="36">
        <v>2.375</v>
      </c>
      <c r="H923" s="36">
        <v>4.75</v>
      </c>
      <c r="I923" s="34">
        <v>5.3766665458679199</v>
      </c>
      <c r="J923" s="35">
        <f t="shared" si="65"/>
        <v>3.3333333333333335</v>
      </c>
      <c r="K923" s="36">
        <v>6</v>
      </c>
      <c r="L923" s="36">
        <v>2.5</v>
      </c>
      <c r="M923" s="37">
        <v>1.5</v>
      </c>
    </row>
    <row r="924" spans="1:13" x14ac:dyDescent="0.25">
      <c r="A924" s="11" t="str">
        <f t="shared" si="63"/>
        <v>NOR_1994</v>
      </c>
      <c r="B924" t="s">
        <v>28</v>
      </c>
      <c r="C924" s="7" t="s">
        <v>60</v>
      </c>
      <c r="D924" s="6">
        <v>1994</v>
      </c>
      <c r="E924" s="34">
        <f t="shared" si="62"/>
        <v>3.7480555375417075</v>
      </c>
      <c r="F924" s="35">
        <f t="shared" si="64"/>
        <v>3.5625</v>
      </c>
      <c r="G924" s="36">
        <v>2.375</v>
      </c>
      <c r="H924" s="36">
        <v>4.75</v>
      </c>
      <c r="I924" s="34">
        <v>5.3633332252502441</v>
      </c>
      <c r="J924" s="35">
        <f t="shared" si="65"/>
        <v>3.3333333333333335</v>
      </c>
      <c r="K924" s="36">
        <v>6</v>
      </c>
      <c r="L924" s="36">
        <v>2.5</v>
      </c>
      <c r="M924" s="37">
        <v>1.5</v>
      </c>
    </row>
    <row r="925" spans="1:13" x14ac:dyDescent="0.25">
      <c r="A925" s="11" t="str">
        <f t="shared" si="63"/>
        <v>NOR_1995</v>
      </c>
      <c r="B925" t="s">
        <v>28</v>
      </c>
      <c r="C925" s="7" t="s">
        <v>60</v>
      </c>
      <c r="D925" s="6">
        <v>1995</v>
      </c>
      <c r="E925" s="34">
        <f t="shared" si="62"/>
        <v>3.5791666507720947</v>
      </c>
      <c r="F925" s="35">
        <f t="shared" si="64"/>
        <v>3.5625</v>
      </c>
      <c r="G925" s="36">
        <v>2.375</v>
      </c>
      <c r="H925" s="36">
        <v>4.75</v>
      </c>
      <c r="I925" s="34">
        <v>5.3499999046325684</v>
      </c>
      <c r="J925" s="35">
        <f t="shared" si="65"/>
        <v>3</v>
      </c>
      <c r="K925" s="36">
        <v>6</v>
      </c>
      <c r="L925" s="36">
        <v>1.5</v>
      </c>
      <c r="M925" s="37">
        <v>1.5</v>
      </c>
    </row>
    <row r="926" spans="1:13" x14ac:dyDescent="0.25">
      <c r="A926" s="11" t="str">
        <f t="shared" si="63"/>
        <v>NOR_1996</v>
      </c>
      <c r="B926" t="s">
        <v>28</v>
      </c>
      <c r="C926" s="7" t="s">
        <v>60</v>
      </c>
      <c r="D926" s="6">
        <v>1996</v>
      </c>
      <c r="E926" s="34">
        <f t="shared" si="62"/>
        <v>3.5769444306691489</v>
      </c>
      <c r="F926" s="35">
        <f t="shared" si="64"/>
        <v>3.5625</v>
      </c>
      <c r="G926" s="36">
        <v>2.375</v>
      </c>
      <c r="H926" s="36">
        <v>4.75</v>
      </c>
      <c r="I926" s="34">
        <v>5.3366665840148926</v>
      </c>
      <c r="J926" s="35">
        <f t="shared" si="65"/>
        <v>3</v>
      </c>
      <c r="K926" s="36">
        <v>6</v>
      </c>
      <c r="L926" s="36">
        <v>1.5</v>
      </c>
      <c r="M926" s="37">
        <v>1.5</v>
      </c>
    </row>
    <row r="927" spans="1:13" x14ac:dyDescent="0.25">
      <c r="A927" s="11" t="str">
        <f t="shared" si="63"/>
        <v>NOR_1997</v>
      </c>
      <c r="B927" t="s">
        <v>28</v>
      </c>
      <c r="C927" s="7" t="s">
        <v>60</v>
      </c>
      <c r="D927" s="6">
        <v>1997</v>
      </c>
      <c r="E927" s="34">
        <f t="shared" si="62"/>
        <v>3.4497222105662027</v>
      </c>
      <c r="F927" s="35">
        <f t="shared" si="64"/>
        <v>3.5625</v>
      </c>
      <c r="G927" s="36">
        <v>2.375</v>
      </c>
      <c r="H927" s="36">
        <v>4.75</v>
      </c>
      <c r="I927" s="34">
        <v>5.3233332633972168</v>
      </c>
      <c r="J927" s="35">
        <f t="shared" si="65"/>
        <v>2.75</v>
      </c>
      <c r="K927" s="36">
        <v>5.25</v>
      </c>
      <c r="L927" s="36">
        <v>1.5</v>
      </c>
      <c r="M927" s="37">
        <v>1.5</v>
      </c>
    </row>
    <row r="928" spans="1:13" x14ac:dyDescent="0.25">
      <c r="A928" s="11" t="str">
        <f t="shared" si="63"/>
        <v>NOR_1998</v>
      </c>
      <c r="B928" t="s">
        <v>28</v>
      </c>
      <c r="C928" s="7" t="s">
        <v>60</v>
      </c>
      <c r="D928" s="6">
        <v>1998</v>
      </c>
      <c r="E928" s="34">
        <f t="shared" si="62"/>
        <v>3.1627777814865112</v>
      </c>
      <c r="F928" s="35">
        <f t="shared" si="64"/>
        <v>3.5625</v>
      </c>
      <c r="G928" s="36">
        <v>2.375</v>
      </c>
      <c r="H928" s="36">
        <v>4.75</v>
      </c>
      <c r="I928" s="34">
        <v>3.6016666889190674</v>
      </c>
      <c r="J928" s="35">
        <f t="shared" si="65"/>
        <v>2.75</v>
      </c>
      <c r="K928" s="36">
        <v>5.25</v>
      </c>
      <c r="L928" s="36">
        <v>1.5</v>
      </c>
      <c r="M928" s="37">
        <v>1.5</v>
      </c>
    </row>
    <row r="929" spans="1:13" x14ac:dyDescent="0.25">
      <c r="A929" s="11" t="str">
        <f t="shared" si="63"/>
        <v>NOR_1999</v>
      </c>
      <c r="B929" t="s">
        <v>28</v>
      </c>
      <c r="C929" s="7" t="s">
        <v>60</v>
      </c>
      <c r="D929" s="6">
        <v>1999</v>
      </c>
      <c r="E929" s="34">
        <f t="shared" si="62"/>
        <v>3.1281944513320923</v>
      </c>
      <c r="F929" s="35">
        <f t="shared" si="64"/>
        <v>3.5625</v>
      </c>
      <c r="G929" s="36">
        <v>2.375</v>
      </c>
      <c r="H929" s="36">
        <v>4.75</v>
      </c>
      <c r="I929" s="34">
        <v>3.3941667079925537</v>
      </c>
      <c r="J929" s="35">
        <f t="shared" si="65"/>
        <v>2.75</v>
      </c>
      <c r="K929" s="36">
        <v>5.25</v>
      </c>
      <c r="L929" s="36">
        <v>1.5</v>
      </c>
      <c r="M929" s="37">
        <v>1.5</v>
      </c>
    </row>
    <row r="930" spans="1:13" x14ac:dyDescent="0.25">
      <c r="A930" s="11" t="str">
        <f t="shared" si="63"/>
        <v>NOR_2000</v>
      </c>
      <c r="B930" t="s">
        <v>28</v>
      </c>
      <c r="C930" s="7" t="s">
        <v>60</v>
      </c>
      <c r="D930" s="6">
        <v>2000</v>
      </c>
      <c r="E930" s="34">
        <f t="shared" si="62"/>
        <v>3.0554444392522178</v>
      </c>
      <c r="F930" s="35">
        <f t="shared" si="64"/>
        <v>3.5625</v>
      </c>
      <c r="G930" s="36">
        <v>2.375</v>
      </c>
      <c r="H930" s="36">
        <v>4.75</v>
      </c>
      <c r="I930" s="34">
        <v>2.9576666355133057</v>
      </c>
      <c r="J930" s="35">
        <f t="shared" si="65"/>
        <v>2.75</v>
      </c>
      <c r="K930" s="36">
        <v>5.25</v>
      </c>
      <c r="L930" s="36">
        <v>1.5</v>
      </c>
      <c r="M930" s="37">
        <v>1.5</v>
      </c>
    </row>
    <row r="931" spans="1:13" x14ac:dyDescent="0.25">
      <c r="A931" s="11" t="str">
        <f t="shared" si="63"/>
        <v>NOR_2001</v>
      </c>
      <c r="B931" t="s">
        <v>28</v>
      </c>
      <c r="C931" s="7" t="s">
        <v>60</v>
      </c>
      <c r="D931" s="6">
        <v>2001</v>
      </c>
      <c r="E931" s="34">
        <f t="shared" si="62"/>
        <v>2.6324443966150284</v>
      </c>
      <c r="F931" s="35">
        <f t="shared" si="64"/>
        <v>3.494999885559082</v>
      </c>
      <c r="G931" s="36">
        <v>2.375</v>
      </c>
      <c r="H931" s="36">
        <v>4.6149997711181641</v>
      </c>
      <c r="I931" s="34">
        <v>2.250666618347168</v>
      </c>
      <c r="J931" s="35">
        <f t="shared" si="65"/>
        <v>2.1846666634082794</v>
      </c>
      <c r="K931" s="36">
        <v>4.625</v>
      </c>
      <c r="L931" s="36">
        <v>0.42899999022483826</v>
      </c>
      <c r="M931" s="37">
        <v>1.5</v>
      </c>
    </row>
    <row r="932" spans="1:13" x14ac:dyDescent="0.25">
      <c r="A932" s="11" t="str">
        <f t="shared" si="63"/>
        <v>NOR_2002</v>
      </c>
      <c r="B932" t="s">
        <v>28</v>
      </c>
      <c r="C932" s="7" t="s">
        <v>60</v>
      </c>
      <c r="D932" s="6">
        <v>2002</v>
      </c>
      <c r="E932" s="34">
        <f t="shared" si="62"/>
        <v>2.6165138632059097</v>
      </c>
      <c r="F932" s="35">
        <f t="shared" si="64"/>
        <v>3.494999885559082</v>
      </c>
      <c r="G932" s="36">
        <v>2.375</v>
      </c>
      <c r="H932" s="36">
        <v>4.6149997711181641</v>
      </c>
      <c r="I932" s="34">
        <v>2.3238332271575928</v>
      </c>
      <c r="J932" s="35">
        <f t="shared" si="65"/>
        <v>2.128416726986567</v>
      </c>
      <c r="K932" s="36">
        <v>4.4562501907348633</v>
      </c>
      <c r="L932" s="36">
        <v>0.42899999022483826</v>
      </c>
      <c r="M932" s="37">
        <v>1.5</v>
      </c>
    </row>
    <row r="933" spans="1:13" x14ac:dyDescent="0.25">
      <c r="A933" s="11" t="str">
        <f t="shared" si="63"/>
        <v>NOR_2003</v>
      </c>
      <c r="B933" t="s">
        <v>28</v>
      </c>
      <c r="C933" s="7" t="s">
        <v>60</v>
      </c>
      <c r="D933" s="6">
        <v>2003</v>
      </c>
      <c r="E933" s="34">
        <f t="shared" si="62"/>
        <v>2.4459722588459649</v>
      </c>
      <c r="F933" s="35">
        <f t="shared" si="64"/>
        <v>3.0881249904632568</v>
      </c>
      <c r="G933" s="36">
        <v>2.375</v>
      </c>
      <c r="H933" s="36">
        <v>3.8012499809265137</v>
      </c>
      <c r="I933" s="34">
        <v>2.1143333911895752</v>
      </c>
      <c r="J933" s="35">
        <f t="shared" si="65"/>
        <v>2.128416726986567</v>
      </c>
      <c r="K933" s="36">
        <v>4.4562501907348633</v>
      </c>
      <c r="L933" s="36">
        <v>0.42899999022483826</v>
      </c>
      <c r="M933" s="37">
        <v>1.5</v>
      </c>
    </row>
    <row r="934" spans="1:13" x14ac:dyDescent="0.25">
      <c r="A934" s="11" t="str">
        <f t="shared" si="63"/>
        <v>NOR_2004</v>
      </c>
      <c r="B934" t="s">
        <v>28</v>
      </c>
      <c r="C934" s="7" t="s">
        <v>60</v>
      </c>
      <c r="D934" s="6">
        <v>2004</v>
      </c>
      <c r="E934" s="34">
        <f t="shared" si="62"/>
        <v>2.3066302090883255</v>
      </c>
      <c r="F934" s="35">
        <f t="shared" si="64"/>
        <v>3.0785156488418579</v>
      </c>
      <c r="G934" s="36">
        <v>2.375</v>
      </c>
      <c r="H934" s="36">
        <v>3.7820312976837158</v>
      </c>
      <c r="I934" s="34">
        <v>1.9225000143051147</v>
      </c>
      <c r="J934" s="35">
        <f t="shared" si="65"/>
        <v>1.9200833141803741</v>
      </c>
      <c r="K934" s="36">
        <v>3.8312499523162842</v>
      </c>
      <c r="L934" s="36">
        <v>0.42899999022483826</v>
      </c>
      <c r="M934" s="37">
        <v>1.5</v>
      </c>
    </row>
    <row r="935" spans="1:13" x14ac:dyDescent="0.25">
      <c r="A935" s="11" t="str">
        <f t="shared" si="63"/>
        <v>NOR_2005</v>
      </c>
      <c r="B935" t="s">
        <v>28</v>
      </c>
      <c r="C935" s="7" t="s">
        <v>60</v>
      </c>
      <c r="D935" s="6">
        <v>2005</v>
      </c>
      <c r="E935" s="34">
        <f t="shared" si="62"/>
        <v>2.1979548682769141</v>
      </c>
      <c r="F935" s="35">
        <f t="shared" si="64"/>
        <v>3.068906307220459</v>
      </c>
      <c r="G935" s="36">
        <v>2.375</v>
      </c>
      <c r="H935" s="36">
        <v>3.762812614440918</v>
      </c>
      <c r="I935" s="34">
        <v>1.6646666526794434</v>
      </c>
      <c r="J935" s="35">
        <f t="shared" si="65"/>
        <v>1.7950833141803741</v>
      </c>
      <c r="K935" s="36">
        <v>3.4562499523162842</v>
      </c>
      <c r="L935" s="36">
        <v>0.42899999022483826</v>
      </c>
      <c r="M935" s="37">
        <v>1.5</v>
      </c>
    </row>
    <row r="936" spans="1:13" x14ac:dyDescent="0.25">
      <c r="A936" s="11" t="str">
        <f t="shared" si="63"/>
        <v>NOR_2006</v>
      </c>
      <c r="B936" t="s">
        <v>28</v>
      </c>
      <c r="C936" s="7" t="s">
        <v>60</v>
      </c>
      <c r="D936" s="6">
        <v>2006</v>
      </c>
      <c r="E936" s="34">
        <f t="shared" si="62"/>
        <v>2.1913072615861893</v>
      </c>
      <c r="F936" s="35">
        <f t="shared" si="64"/>
        <v>3.0592968463897705</v>
      </c>
      <c r="G936" s="36">
        <v>2.375</v>
      </c>
      <c r="H936" s="36">
        <v>3.743593692779541</v>
      </c>
      <c r="I936" s="34">
        <v>1.6439999341964722</v>
      </c>
      <c r="J936" s="35">
        <f t="shared" si="65"/>
        <v>1.7950833141803741</v>
      </c>
      <c r="K936" s="36">
        <v>3.4562499523162842</v>
      </c>
      <c r="L936" s="36">
        <v>0.42899999022483826</v>
      </c>
      <c r="M936" s="37">
        <v>1.5</v>
      </c>
    </row>
    <row r="937" spans="1:13" x14ac:dyDescent="0.25">
      <c r="A937" s="11" t="str">
        <f t="shared" si="63"/>
        <v>NOR_2007</v>
      </c>
      <c r="B937" t="s">
        <v>28</v>
      </c>
      <c r="C937" s="7" t="s">
        <v>60</v>
      </c>
      <c r="D937" s="6">
        <v>2007</v>
      </c>
      <c r="E937" s="34">
        <f t="shared" si="62"/>
        <v>2.0883055478334427</v>
      </c>
      <c r="F937" s="35">
        <f t="shared" si="64"/>
        <v>3.0106250047683716</v>
      </c>
      <c r="G937" s="36">
        <v>2.296875</v>
      </c>
      <c r="H937" s="36">
        <v>3.7243750095367432</v>
      </c>
      <c r="I937" s="34">
        <v>1.6233333349227905</v>
      </c>
      <c r="J937" s="35">
        <f t="shared" si="65"/>
        <v>1.6284166475137074</v>
      </c>
      <c r="K937" s="36">
        <v>2.9562499523162842</v>
      </c>
      <c r="L937" s="36">
        <v>0.42899999022483826</v>
      </c>
      <c r="M937" s="37">
        <v>1.5</v>
      </c>
    </row>
    <row r="938" spans="1:13" x14ac:dyDescent="0.25">
      <c r="A938" s="11" t="str">
        <f t="shared" si="63"/>
        <v>NOR_2008</v>
      </c>
      <c r="B938" t="s">
        <v>28</v>
      </c>
      <c r="C938" s="7" t="s">
        <v>60</v>
      </c>
      <c r="D938" s="6">
        <v>2008</v>
      </c>
      <c r="E938" s="34">
        <f t="shared" si="62"/>
        <v>2.0895728816588721</v>
      </c>
      <c r="F938" s="35">
        <f t="shared" si="64"/>
        <v>3.0148437023162842</v>
      </c>
      <c r="G938" s="36">
        <v>2.296875</v>
      </c>
      <c r="H938" s="36">
        <v>3.7328124046325684</v>
      </c>
      <c r="I938" s="34">
        <v>1.622499942779541</v>
      </c>
      <c r="J938" s="35">
        <f t="shared" si="65"/>
        <v>1.6284166475137074</v>
      </c>
      <c r="K938" s="36">
        <v>2.9562499523162842</v>
      </c>
      <c r="L938" s="36">
        <v>0.42899999022483826</v>
      </c>
      <c r="M938" s="37">
        <v>1.5</v>
      </c>
    </row>
    <row r="939" spans="1:13" x14ac:dyDescent="0.25">
      <c r="A939" s="11" t="str">
        <f t="shared" si="63"/>
        <v>NOR_2009</v>
      </c>
      <c r="B939" t="s">
        <v>28</v>
      </c>
      <c r="C939" s="7" t="s">
        <v>60</v>
      </c>
      <c r="D939" s="6">
        <v>2009</v>
      </c>
      <c r="E939" s="34">
        <f t="shared" si="62"/>
        <v>2.0908402750889459</v>
      </c>
      <c r="F939" s="35">
        <f t="shared" si="64"/>
        <v>3.0190625190734863</v>
      </c>
      <c r="G939" s="36">
        <v>2.296875</v>
      </c>
      <c r="H939" s="36">
        <v>3.7412500381469727</v>
      </c>
      <c r="I939" s="34">
        <v>1.6216666698455811</v>
      </c>
      <c r="J939" s="35">
        <f t="shared" si="65"/>
        <v>1.6284166475137074</v>
      </c>
      <c r="K939" s="36">
        <v>2.9562499523162842</v>
      </c>
      <c r="L939" s="36">
        <v>0.42899999022483826</v>
      </c>
      <c r="M939" s="37">
        <v>1.5</v>
      </c>
    </row>
    <row r="940" spans="1:13" x14ac:dyDescent="0.25">
      <c r="A940" s="11" t="str">
        <f t="shared" si="63"/>
        <v>NOR_2010</v>
      </c>
      <c r="B940" t="s">
        <v>28</v>
      </c>
      <c r="C940" s="7" t="s">
        <v>60</v>
      </c>
      <c r="D940" s="6">
        <v>2010</v>
      </c>
      <c r="E940" s="34">
        <f t="shared" si="62"/>
        <v>2.1531180491050086</v>
      </c>
      <c r="F940" s="35">
        <f t="shared" si="64"/>
        <v>3.2065625190734863</v>
      </c>
      <c r="G940" s="36">
        <v>2.296875</v>
      </c>
      <c r="H940" s="36">
        <v>4.1162500381469727</v>
      </c>
      <c r="I940" s="34">
        <v>1.6203333139419556</v>
      </c>
      <c r="J940" s="35">
        <f t="shared" si="65"/>
        <v>1.6284166475137074</v>
      </c>
      <c r="K940" s="36">
        <v>2.9562499523162842</v>
      </c>
      <c r="L940" s="36">
        <v>0.42899999022483826</v>
      </c>
      <c r="M940" s="37">
        <v>1.5</v>
      </c>
    </row>
    <row r="941" spans="1:13" x14ac:dyDescent="0.25">
      <c r="A941" s="11" t="str">
        <f t="shared" si="63"/>
        <v>NOR_2011</v>
      </c>
      <c r="B941" t="s">
        <v>28</v>
      </c>
      <c r="C941" s="7" t="s">
        <v>60</v>
      </c>
      <c r="D941" s="6">
        <v>2011</v>
      </c>
      <c r="E941" s="34">
        <f t="shared" si="62"/>
        <v>2.1574752082427344</v>
      </c>
      <c r="F941" s="35">
        <f t="shared" si="64"/>
        <v>3.2203006744384766</v>
      </c>
      <c r="G941" s="36">
        <v>2.296875</v>
      </c>
      <c r="H941" s="36">
        <v>4.1437263488769531</v>
      </c>
      <c r="I941" s="34">
        <v>1.6189999580383301</v>
      </c>
      <c r="J941" s="35">
        <f t="shared" si="65"/>
        <v>1.6284166475137074</v>
      </c>
      <c r="K941" s="36">
        <v>2.9562499523162842</v>
      </c>
      <c r="L941" s="36">
        <v>0.42899999022483826</v>
      </c>
      <c r="M941" s="37">
        <v>1.5</v>
      </c>
    </row>
    <row r="942" spans="1:13" x14ac:dyDescent="0.25">
      <c r="A942" s="11" t="str">
        <f t="shared" si="63"/>
        <v>NOR_2012</v>
      </c>
      <c r="B942" t="s">
        <v>28</v>
      </c>
      <c r="C942" s="7" t="s">
        <v>60</v>
      </c>
      <c r="D942" s="6">
        <v>2012</v>
      </c>
      <c r="E942" s="34">
        <f t="shared" si="62"/>
        <v>2.1260030021270118</v>
      </c>
      <c r="F942" s="35">
        <f t="shared" si="64"/>
        <v>3.1265506744384766</v>
      </c>
      <c r="G942" s="36">
        <v>2.296875</v>
      </c>
      <c r="H942" s="36">
        <v>3.9562263488769531</v>
      </c>
      <c r="I942" s="34">
        <v>1.6176667213439941</v>
      </c>
      <c r="J942" s="35">
        <f t="shared" si="65"/>
        <v>1.6284166475137074</v>
      </c>
      <c r="K942" s="36">
        <v>2.9562499523162842</v>
      </c>
      <c r="L942" s="36">
        <v>0.42899999022483826</v>
      </c>
      <c r="M942" s="37">
        <v>1.5</v>
      </c>
    </row>
    <row r="943" spans="1:13" x14ac:dyDescent="0.25">
      <c r="A943" s="11" t="str">
        <f t="shared" si="63"/>
        <v>NOR_2013</v>
      </c>
      <c r="B943" t="s">
        <v>28</v>
      </c>
      <c r="C943" s="7" t="s">
        <v>60</v>
      </c>
      <c r="D943" s="6">
        <v>2013</v>
      </c>
      <c r="E943" s="34">
        <f t="shared" si="62"/>
        <v>2.1257826437552771</v>
      </c>
      <c r="F943" s="35">
        <f t="shared" si="64"/>
        <v>3.1265562772750854</v>
      </c>
      <c r="G943" s="36">
        <v>2.296875</v>
      </c>
      <c r="H943" s="36">
        <v>3.9562375545501709</v>
      </c>
      <c r="I943" s="34">
        <v>1.6163333654403687</v>
      </c>
      <c r="J943" s="35">
        <f t="shared" si="65"/>
        <v>1.6284166475137074</v>
      </c>
      <c r="K943" s="36">
        <v>2.9562499523162842</v>
      </c>
      <c r="L943" s="36">
        <v>0.42899999022483826</v>
      </c>
      <c r="M943" s="37">
        <v>1.5</v>
      </c>
    </row>
    <row r="944" spans="1:13" x14ac:dyDescent="0.25">
      <c r="A944" s="11" t="str">
        <f t="shared" si="63"/>
        <v>POL_1975</v>
      </c>
      <c r="B944" s="14" t="s">
        <v>29</v>
      </c>
      <c r="C944" s="8" t="s">
        <v>61</v>
      </c>
      <c r="D944" s="4">
        <v>1975</v>
      </c>
      <c r="E944" s="30">
        <f t="shared" si="62"/>
        <v>6</v>
      </c>
      <c r="F944" s="31">
        <f t="shared" si="64"/>
        <v>6</v>
      </c>
      <c r="G944" s="32">
        <v>6</v>
      </c>
      <c r="H944" s="32">
        <v>6</v>
      </c>
      <c r="I944" s="30">
        <v>6</v>
      </c>
      <c r="J944" s="31">
        <f t="shared" si="65"/>
        <v>6</v>
      </c>
      <c r="K944" s="32">
        <v>6</v>
      </c>
      <c r="L944" s="32">
        <v>6</v>
      </c>
      <c r="M944" s="33">
        <v>6</v>
      </c>
    </row>
    <row r="945" spans="1:13" x14ac:dyDescent="0.25">
      <c r="A945" s="11" t="str">
        <f t="shared" si="63"/>
        <v>POL_1976</v>
      </c>
      <c r="B945" t="s">
        <v>29</v>
      </c>
      <c r="C945" s="8" t="s">
        <v>61</v>
      </c>
      <c r="D945" s="4">
        <v>1976</v>
      </c>
      <c r="E945" s="30">
        <f t="shared" si="62"/>
        <v>6</v>
      </c>
      <c r="F945" s="31">
        <f t="shared" si="64"/>
        <v>6</v>
      </c>
      <c r="G945" s="32">
        <v>6</v>
      </c>
      <c r="H945" s="32">
        <v>6</v>
      </c>
      <c r="I945" s="30">
        <v>6</v>
      </c>
      <c r="J945" s="31">
        <f t="shared" si="65"/>
        <v>6</v>
      </c>
      <c r="K945" s="32">
        <v>6</v>
      </c>
      <c r="L945" s="32">
        <v>6</v>
      </c>
      <c r="M945" s="33">
        <v>6</v>
      </c>
    </row>
    <row r="946" spans="1:13" x14ac:dyDescent="0.25">
      <c r="A946" s="11" t="str">
        <f t="shared" si="63"/>
        <v>POL_1977</v>
      </c>
      <c r="B946" t="s">
        <v>29</v>
      </c>
      <c r="C946" s="8" t="s">
        <v>61</v>
      </c>
      <c r="D946" s="4">
        <v>1977</v>
      </c>
      <c r="E946" s="30">
        <f t="shared" si="62"/>
        <v>6</v>
      </c>
      <c r="F946" s="31">
        <f t="shared" si="64"/>
        <v>6</v>
      </c>
      <c r="G946" s="32">
        <v>6</v>
      </c>
      <c r="H946" s="32">
        <v>6</v>
      </c>
      <c r="I946" s="30">
        <v>6</v>
      </c>
      <c r="J946" s="31">
        <f t="shared" si="65"/>
        <v>6</v>
      </c>
      <c r="K946" s="32">
        <v>6</v>
      </c>
      <c r="L946" s="32">
        <v>6</v>
      </c>
      <c r="M946" s="33">
        <v>6</v>
      </c>
    </row>
    <row r="947" spans="1:13" x14ac:dyDescent="0.25">
      <c r="A947" s="11" t="str">
        <f t="shared" si="63"/>
        <v>POL_1978</v>
      </c>
      <c r="B947" t="s">
        <v>29</v>
      </c>
      <c r="C947" s="8" t="s">
        <v>61</v>
      </c>
      <c r="D947" s="4">
        <v>1978</v>
      </c>
      <c r="E947" s="30">
        <f t="shared" si="62"/>
        <v>6</v>
      </c>
      <c r="F947" s="31">
        <f t="shared" si="64"/>
        <v>6</v>
      </c>
      <c r="G947" s="32">
        <v>6</v>
      </c>
      <c r="H947" s="32">
        <v>6</v>
      </c>
      <c r="I947" s="30">
        <v>6</v>
      </c>
      <c r="J947" s="31">
        <f t="shared" si="65"/>
        <v>6</v>
      </c>
      <c r="K947" s="32">
        <v>6</v>
      </c>
      <c r="L947" s="32">
        <v>6</v>
      </c>
      <c r="M947" s="33">
        <v>6</v>
      </c>
    </row>
    <row r="948" spans="1:13" x14ac:dyDescent="0.25">
      <c r="A948" s="11" t="str">
        <f t="shared" si="63"/>
        <v>POL_1979</v>
      </c>
      <c r="B948" t="s">
        <v>29</v>
      </c>
      <c r="C948" s="8" t="s">
        <v>61</v>
      </c>
      <c r="D948" s="4">
        <v>1979</v>
      </c>
      <c r="E948" s="30">
        <f t="shared" si="62"/>
        <v>6</v>
      </c>
      <c r="F948" s="31">
        <f t="shared" si="64"/>
        <v>6</v>
      </c>
      <c r="G948" s="32">
        <v>6</v>
      </c>
      <c r="H948" s="32">
        <v>6</v>
      </c>
      <c r="I948" s="30">
        <v>6</v>
      </c>
      <c r="J948" s="31">
        <f t="shared" si="65"/>
        <v>6</v>
      </c>
      <c r="K948" s="32">
        <v>6</v>
      </c>
      <c r="L948" s="32">
        <v>6</v>
      </c>
      <c r="M948" s="33">
        <v>6</v>
      </c>
    </row>
    <row r="949" spans="1:13" x14ac:dyDescent="0.25">
      <c r="A949" s="11" t="str">
        <f t="shared" si="63"/>
        <v>POL_1980</v>
      </c>
      <c r="B949" t="s">
        <v>29</v>
      </c>
      <c r="C949" s="8" t="s">
        <v>61</v>
      </c>
      <c r="D949" s="4">
        <v>1980</v>
      </c>
      <c r="E949" s="30">
        <f t="shared" si="62"/>
        <v>6</v>
      </c>
      <c r="F949" s="31">
        <f t="shared" si="64"/>
        <v>6</v>
      </c>
      <c r="G949" s="32">
        <v>6</v>
      </c>
      <c r="H949" s="32">
        <v>6</v>
      </c>
      <c r="I949" s="30">
        <v>6</v>
      </c>
      <c r="J949" s="31">
        <f t="shared" si="65"/>
        <v>6</v>
      </c>
      <c r="K949" s="32">
        <v>6</v>
      </c>
      <c r="L949" s="32">
        <v>6</v>
      </c>
      <c r="M949" s="33">
        <v>6</v>
      </c>
    </row>
    <row r="950" spans="1:13" x14ac:dyDescent="0.25">
      <c r="A950" s="11" t="str">
        <f t="shared" si="63"/>
        <v>POL_1981</v>
      </c>
      <c r="B950" t="s">
        <v>29</v>
      </c>
      <c r="C950" s="8" t="s">
        <v>61</v>
      </c>
      <c r="D950" s="4">
        <v>1981</v>
      </c>
      <c r="E950" s="30">
        <f t="shared" si="62"/>
        <v>6</v>
      </c>
      <c r="F950" s="31">
        <f t="shared" si="64"/>
        <v>6</v>
      </c>
      <c r="G950" s="32">
        <v>6</v>
      </c>
      <c r="H950" s="32">
        <v>6</v>
      </c>
      <c r="I950" s="30">
        <v>6</v>
      </c>
      <c r="J950" s="31">
        <f t="shared" si="65"/>
        <v>6</v>
      </c>
      <c r="K950" s="32">
        <v>6</v>
      </c>
      <c r="L950" s="32">
        <v>6</v>
      </c>
      <c r="M950" s="33">
        <v>6</v>
      </c>
    </row>
    <row r="951" spans="1:13" x14ac:dyDescent="0.25">
      <c r="A951" s="11" t="str">
        <f t="shared" si="63"/>
        <v>POL_1982</v>
      </c>
      <c r="B951" t="s">
        <v>29</v>
      </c>
      <c r="C951" s="8" t="s">
        <v>61</v>
      </c>
      <c r="D951" s="4">
        <v>1982</v>
      </c>
      <c r="E951" s="30">
        <f t="shared" si="62"/>
        <v>6</v>
      </c>
      <c r="F951" s="31">
        <f t="shared" si="64"/>
        <v>6</v>
      </c>
      <c r="G951" s="32">
        <v>6</v>
      </c>
      <c r="H951" s="32">
        <v>6</v>
      </c>
      <c r="I951" s="30">
        <v>6</v>
      </c>
      <c r="J951" s="31">
        <f t="shared" si="65"/>
        <v>6</v>
      </c>
      <c r="K951" s="32">
        <v>6</v>
      </c>
      <c r="L951" s="32">
        <v>6</v>
      </c>
      <c r="M951" s="33">
        <v>6</v>
      </c>
    </row>
    <row r="952" spans="1:13" x14ac:dyDescent="0.25">
      <c r="A952" s="11" t="str">
        <f t="shared" si="63"/>
        <v>POL_1983</v>
      </c>
      <c r="B952" t="s">
        <v>29</v>
      </c>
      <c r="C952" s="8" t="s">
        <v>61</v>
      </c>
      <c r="D952" s="4">
        <v>1983</v>
      </c>
      <c r="E952" s="30">
        <f t="shared" si="62"/>
        <v>6</v>
      </c>
      <c r="F952" s="31">
        <f t="shared" si="64"/>
        <v>6</v>
      </c>
      <c r="G952" s="32">
        <v>6</v>
      </c>
      <c r="H952" s="32">
        <v>6</v>
      </c>
      <c r="I952" s="30">
        <v>6</v>
      </c>
      <c r="J952" s="31">
        <f t="shared" si="65"/>
        <v>6</v>
      </c>
      <c r="K952" s="32">
        <v>6</v>
      </c>
      <c r="L952" s="32">
        <v>6</v>
      </c>
      <c r="M952" s="33">
        <v>6</v>
      </c>
    </row>
    <row r="953" spans="1:13" x14ac:dyDescent="0.25">
      <c r="A953" s="11" t="str">
        <f t="shared" si="63"/>
        <v>POL_1984</v>
      </c>
      <c r="B953" t="s">
        <v>29</v>
      </c>
      <c r="C953" s="8" t="s">
        <v>61</v>
      </c>
      <c r="D953" s="4">
        <v>1984</v>
      </c>
      <c r="E953" s="30">
        <f t="shared" si="62"/>
        <v>6</v>
      </c>
      <c r="F953" s="31">
        <f t="shared" si="64"/>
        <v>6</v>
      </c>
      <c r="G953" s="32">
        <v>6</v>
      </c>
      <c r="H953" s="32">
        <v>6</v>
      </c>
      <c r="I953" s="30">
        <v>6</v>
      </c>
      <c r="J953" s="31">
        <f t="shared" si="65"/>
        <v>6</v>
      </c>
      <c r="K953" s="32">
        <v>6</v>
      </c>
      <c r="L953" s="32">
        <v>6</v>
      </c>
      <c r="M953" s="33">
        <v>6</v>
      </c>
    </row>
    <row r="954" spans="1:13" x14ac:dyDescent="0.25">
      <c r="A954" s="11" t="str">
        <f t="shared" si="63"/>
        <v>POL_1985</v>
      </c>
      <c r="B954" t="s">
        <v>29</v>
      </c>
      <c r="C954" s="8" t="s">
        <v>61</v>
      </c>
      <c r="D954" s="4">
        <v>1985</v>
      </c>
      <c r="E954" s="30">
        <f t="shared" si="62"/>
        <v>6</v>
      </c>
      <c r="F954" s="31">
        <f t="shared" si="64"/>
        <v>6</v>
      </c>
      <c r="G954" s="32">
        <v>6</v>
      </c>
      <c r="H954" s="32">
        <v>6</v>
      </c>
      <c r="I954" s="30">
        <v>6</v>
      </c>
      <c r="J954" s="31">
        <f t="shared" si="65"/>
        <v>6</v>
      </c>
      <c r="K954" s="32">
        <v>6</v>
      </c>
      <c r="L954" s="32">
        <v>6</v>
      </c>
      <c r="M954" s="33">
        <v>6</v>
      </c>
    </row>
    <row r="955" spans="1:13" x14ac:dyDescent="0.25">
      <c r="A955" s="11" t="str">
        <f t="shared" si="63"/>
        <v>POL_1986</v>
      </c>
      <c r="B955" t="s">
        <v>29</v>
      </c>
      <c r="C955" s="8" t="s">
        <v>61</v>
      </c>
      <c r="D955" s="4">
        <v>1986</v>
      </c>
      <c r="E955" s="30">
        <f t="shared" si="62"/>
        <v>6</v>
      </c>
      <c r="F955" s="31">
        <f t="shared" si="64"/>
        <v>6</v>
      </c>
      <c r="G955" s="32">
        <v>6</v>
      </c>
      <c r="H955" s="32">
        <v>6</v>
      </c>
      <c r="I955" s="30">
        <v>6</v>
      </c>
      <c r="J955" s="31">
        <f t="shared" si="65"/>
        <v>6</v>
      </c>
      <c r="K955" s="32">
        <v>6</v>
      </c>
      <c r="L955" s="32">
        <v>6</v>
      </c>
      <c r="M955" s="33">
        <v>6</v>
      </c>
    </row>
    <row r="956" spans="1:13" x14ac:dyDescent="0.25">
      <c r="A956" s="11" t="str">
        <f t="shared" si="63"/>
        <v>POL_1987</v>
      </c>
      <c r="B956" t="s">
        <v>29</v>
      </c>
      <c r="C956" s="8" t="s">
        <v>61</v>
      </c>
      <c r="D956" s="4">
        <v>1987</v>
      </c>
      <c r="E956" s="30">
        <f t="shared" si="62"/>
        <v>6</v>
      </c>
      <c r="F956" s="31">
        <f t="shared" si="64"/>
        <v>6</v>
      </c>
      <c r="G956" s="32">
        <v>6</v>
      </c>
      <c r="H956" s="32">
        <v>6</v>
      </c>
      <c r="I956" s="30">
        <v>6</v>
      </c>
      <c r="J956" s="31">
        <f t="shared" si="65"/>
        <v>6</v>
      </c>
      <c r="K956" s="32">
        <v>6</v>
      </c>
      <c r="L956" s="32">
        <v>6</v>
      </c>
      <c r="M956" s="33">
        <v>6</v>
      </c>
    </row>
    <row r="957" spans="1:13" x14ac:dyDescent="0.25">
      <c r="A957" s="11" t="str">
        <f t="shared" si="63"/>
        <v>POL_1988</v>
      </c>
      <c r="B957" t="s">
        <v>29</v>
      </c>
      <c r="C957" s="8" t="s">
        <v>61</v>
      </c>
      <c r="D957" s="4">
        <v>1988</v>
      </c>
      <c r="E957" s="30">
        <f t="shared" si="62"/>
        <v>6</v>
      </c>
      <c r="F957" s="31">
        <f t="shared" si="64"/>
        <v>6</v>
      </c>
      <c r="G957" s="32">
        <v>6</v>
      </c>
      <c r="H957" s="32">
        <v>6</v>
      </c>
      <c r="I957" s="30">
        <v>6</v>
      </c>
      <c r="J957" s="31">
        <f t="shared" si="65"/>
        <v>6</v>
      </c>
      <c r="K957" s="32">
        <v>6</v>
      </c>
      <c r="L957" s="32">
        <v>6</v>
      </c>
      <c r="M957" s="33">
        <v>6</v>
      </c>
    </row>
    <row r="958" spans="1:13" x14ac:dyDescent="0.25">
      <c r="A958" s="11" t="str">
        <f t="shared" si="63"/>
        <v>POL_1989</v>
      </c>
      <c r="B958" t="s">
        <v>29</v>
      </c>
      <c r="C958" s="8" t="s">
        <v>61</v>
      </c>
      <c r="D958" s="4">
        <v>1989</v>
      </c>
      <c r="E958" s="30">
        <f t="shared" si="62"/>
        <v>6</v>
      </c>
      <c r="F958" s="31">
        <f t="shared" si="64"/>
        <v>6</v>
      </c>
      <c r="G958" s="32">
        <v>6</v>
      </c>
      <c r="H958" s="32">
        <v>6</v>
      </c>
      <c r="I958" s="30">
        <v>6</v>
      </c>
      <c r="J958" s="31">
        <f t="shared" si="65"/>
        <v>6</v>
      </c>
      <c r="K958" s="32">
        <v>6</v>
      </c>
      <c r="L958" s="32">
        <v>6</v>
      </c>
      <c r="M958" s="33">
        <v>6</v>
      </c>
    </row>
    <row r="959" spans="1:13" x14ac:dyDescent="0.25">
      <c r="A959" s="11" t="str">
        <f t="shared" si="63"/>
        <v>POL_1990</v>
      </c>
      <c r="B959" t="s">
        <v>29</v>
      </c>
      <c r="C959" s="8" t="s">
        <v>61</v>
      </c>
      <c r="D959" s="4">
        <v>1990</v>
      </c>
      <c r="E959" s="30">
        <f t="shared" si="62"/>
        <v>6</v>
      </c>
      <c r="F959" s="31">
        <f t="shared" si="64"/>
        <v>6</v>
      </c>
      <c r="G959" s="32">
        <v>6</v>
      </c>
      <c r="H959" s="32">
        <v>6</v>
      </c>
      <c r="I959" s="30">
        <v>6</v>
      </c>
      <c r="J959" s="31">
        <f t="shared" si="65"/>
        <v>6</v>
      </c>
      <c r="K959" s="32">
        <v>6</v>
      </c>
      <c r="L959" s="32">
        <v>6</v>
      </c>
      <c r="M959" s="33">
        <v>6</v>
      </c>
    </row>
    <row r="960" spans="1:13" x14ac:dyDescent="0.25">
      <c r="A960" s="11" t="str">
        <f t="shared" si="63"/>
        <v>POL_1991</v>
      </c>
      <c r="B960" t="s">
        <v>29</v>
      </c>
      <c r="C960" s="8" t="s">
        <v>61</v>
      </c>
      <c r="D960" s="4">
        <v>1991</v>
      </c>
      <c r="E960" s="30">
        <f t="shared" si="62"/>
        <v>6</v>
      </c>
      <c r="F960" s="31">
        <f t="shared" si="64"/>
        <v>6</v>
      </c>
      <c r="G960" s="32">
        <v>6</v>
      </c>
      <c r="H960" s="32">
        <v>6</v>
      </c>
      <c r="I960" s="30">
        <v>6</v>
      </c>
      <c r="J960" s="31">
        <f t="shared" si="65"/>
        <v>6</v>
      </c>
      <c r="K960" s="32">
        <v>6</v>
      </c>
      <c r="L960" s="32">
        <v>6</v>
      </c>
      <c r="M960" s="33">
        <v>6</v>
      </c>
    </row>
    <row r="961" spans="1:13" x14ac:dyDescent="0.25">
      <c r="A961" s="11" t="str">
        <f t="shared" si="63"/>
        <v>POL_1992</v>
      </c>
      <c r="B961" t="s">
        <v>29</v>
      </c>
      <c r="C961" s="8" t="s">
        <v>61</v>
      </c>
      <c r="D961" s="4">
        <v>1992</v>
      </c>
      <c r="E961" s="30">
        <f t="shared" si="62"/>
        <v>6</v>
      </c>
      <c r="F961" s="31">
        <f t="shared" si="64"/>
        <v>6</v>
      </c>
      <c r="G961" s="32">
        <v>6</v>
      </c>
      <c r="H961" s="32">
        <v>6</v>
      </c>
      <c r="I961" s="30">
        <v>6</v>
      </c>
      <c r="J961" s="31">
        <f t="shared" si="65"/>
        <v>6</v>
      </c>
      <c r="K961" s="32">
        <v>6</v>
      </c>
      <c r="L961" s="32">
        <v>6</v>
      </c>
      <c r="M961" s="33">
        <v>6</v>
      </c>
    </row>
    <row r="962" spans="1:13" x14ac:dyDescent="0.25">
      <c r="A962" s="11" t="str">
        <f t="shared" si="63"/>
        <v>POL_1993</v>
      </c>
      <c r="B962" t="s">
        <v>29</v>
      </c>
      <c r="C962" s="8" t="s">
        <v>61</v>
      </c>
      <c r="D962" s="4">
        <v>1993</v>
      </c>
      <c r="E962" s="30">
        <f t="shared" si="62"/>
        <v>6</v>
      </c>
      <c r="F962" s="31">
        <f t="shared" si="64"/>
        <v>6</v>
      </c>
      <c r="G962" s="32">
        <v>6</v>
      </c>
      <c r="H962" s="32">
        <v>6</v>
      </c>
      <c r="I962" s="30">
        <v>6</v>
      </c>
      <c r="J962" s="31">
        <f t="shared" si="65"/>
        <v>6</v>
      </c>
      <c r="K962" s="32">
        <v>6</v>
      </c>
      <c r="L962" s="32">
        <v>6</v>
      </c>
      <c r="M962" s="33">
        <v>6</v>
      </c>
    </row>
    <row r="963" spans="1:13" x14ac:dyDescent="0.25">
      <c r="A963" s="11" t="str">
        <f t="shared" si="63"/>
        <v>POL_1994</v>
      </c>
      <c r="B963" t="s">
        <v>29</v>
      </c>
      <c r="C963" s="8" t="s">
        <v>61</v>
      </c>
      <c r="D963" s="4">
        <v>1994</v>
      </c>
      <c r="E963" s="30">
        <f t="shared" si="62"/>
        <v>6</v>
      </c>
      <c r="F963" s="31">
        <f t="shared" si="64"/>
        <v>6</v>
      </c>
      <c r="G963" s="32">
        <v>6</v>
      </c>
      <c r="H963" s="32">
        <v>6</v>
      </c>
      <c r="I963" s="30">
        <v>6</v>
      </c>
      <c r="J963" s="31">
        <f t="shared" si="65"/>
        <v>6</v>
      </c>
      <c r="K963" s="32">
        <v>6</v>
      </c>
      <c r="L963" s="32">
        <v>6</v>
      </c>
      <c r="M963" s="33">
        <v>6</v>
      </c>
    </row>
    <row r="964" spans="1:13" x14ac:dyDescent="0.25">
      <c r="A964" s="11" t="str">
        <f t="shared" si="63"/>
        <v>POL_1995</v>
      </c>
      <c r="B964" t="s">
        <v>29</v>
      </c>
      <c r="C964" s="8" t="s">
        <v>61</v>
      </c>
      <c r="D964" s="4">
        <v>1995</v>
      </c>
      <c r="E964" s="30">
        <f t="shared" si="62"/>
        <v>5.604166666666667</v>
      </c>
      <c r="F964" s="31">
        <f t="shared" si="64"/>
        <v>5.875</v>
      </c>
      <c r="G964" s="32">
        <v>6</v>
      </c>
      <c r="H964" s="32">
        <v>5.75</v>
      </c>
      <c r="I964" s="30">
        <v>6</v>
      </c>
      <c r="J964" s="31">
        <f t="shared" si="65"/>
        <v>5.291666666666667</v>
      </c>
      <c r="K964" s="32">
        <v>3.875</v>
      </c>
      <c r="L964" s="32">
        <v>6</v>
      </c>
      <c r="M964" s="33">
        <v>6</v>
      </c>
    </row>
    <row r="965" spans="1:13" x14ac:dyDescent="0.25">
      <c r="A965" s="11" t="str">
        <f t="shared" si="63"/>
        <v>POL_1996</v>
      </c>
      <c r="B965" t="s">
        <v>29</v>
      </c>
      <c r="C965" s="8" t="s">
        <v>61</v>
      </c>
      <c r="D965" s="4">
        <v>1996</v>
      </c>
      <c r="E965" s="30">
        <f t="shared" si="62"/>
        <v>5.399166663487752</v>
      </c>
      <c r="F965" s="31">
        <f t="shared" si="64"/>
        <v>5.875</v>
      </c>
      <c r="G965" s="32">
        <v>6</v>
      </c>
      <c r="H965" s="32">
        <v>5.75</v>
      </c>
      <c r="I965" s="30">
        <v>5.1449999809265137</v>
      </c>
      <c r="J965" s="31">
        <f t="shared" si="65"/>
        <v>5.166666666666667</v>
      </c>
      <c r="K965" s="32">
        <v>3.5</v>
      </c>
      <c r="L965" s="32">
        <v>6</v>
      </c>
      <c r="M965" s="33">
        <v>6</v>
      </c>
    </row>
    <row r="966" spans="1:13" x14ac:dyDescent="0.25">
      <c r="A966" s="11" t="str">
        <f t="shared" si="63"/>
        <v>POL_1997</v>
      </c>
      <c r="B966" t="s">
        <v>29</v>
      </c>
      <c r="C966" s="8" t="s">
        <v>61</v>
      </c>
      <c r="D966" s="4">
        <v>1997</v>
      </c>
      <c r="E966" s="30">
        <f t="shared" si="62"/>
        <v>5.3816666603088379</v>
      </c>
      <c r="F966" s="31">
        <f t="shared" si="64"/>
        <v>5.875</v>
      </c>
      <c r="G966" s="32">
        <v>6</v>
      </c>
      <c r="H966" s="32">
        <v>5.75</v>
      </c>
      <c r="I966" s="30">
        <v>5.0399999618530273</v>
      </c>
      <c r="J966" s="31">
        <f t="shared" si="65"/>
        <v>5.166666666666667</v>
      </c>
      <c r="K966" s="32">
        <v>3.5</v>
      </c>
      <c r="L966" s="32">
        <v>6</v>
      </c>
      <c r="M966" s="33">
        <v>6</v>
      </c>
    </row>
    <row r="967" spans="1:13" x14ac:dyDescent="0.25">
      <c r="A967" s="11" t="str">
        <f t="shared" si="63"/>
        <v>POL_1998</v>
      </c>
      <c r="B967" t="s">
        <v>29</v>
      </c>
      <c r="C967" s="8" t="s">
        <v>61</v>
      </c>
      <c r="D967" s="4">
        <v>1998</v>
      </c>
      <c r="E967" s="30">
        <f t="shared" si="62"/>
        <v>4.8816666603088379</v>
      </c>
      <c r="F967" s="31">
        <f t="shared" si="64"/>
        <v>5.875</v>
      </c>
      <c r="G967" s="32">
        <v>6</v>
      </c>
      <c r="H967" s="32">
        <v>5.75</v>
      </c>
      <c r="I967" s="30">
        <v>5.0399999618530273</v>
      </c>
      <c r="J967" s="31">
        <f t="shared" si="65"/>
        <v>4.166666666666667</v>
      </c>
      <c r="K967" s="32">
        <v>3.5</v>
      </c>
      <c r="L967" s="32">
        <v>6</v>
      </c>
      <c r="M967" s="33">
        <v>3</v>
      </c>
    </row>
    <row r="968" spans="1:13" x14ac:dyDescent="0.25">
      <c r="A968" s="11" t="str">
        <f t="shared" si="63"/>
        <v>POL_1999</v>
      </c>
      <c r="B968" t="s">
        <v>29</v>
      </c>
      <c r="C968" s="8" t="s">
        <v>61</v>
      </c>
      <c r="D968" s="4">
        <v>1999</v>
      </c>
      <c r="E968" s="30">
        <f t="shared" ref="E968:E1031" si="66">IF(AND(G968=".",H968=".",I968=".",K968=".",L968=".",M968="."),".",AVERAGE(G968,H968,I968,K968,L968,M968))</f>
        <v>4.6404630343119306</v>
      </c>
      <c r="F968" s="31">
        <f t="shared" si="64"/>
        <v>5.5972223281860352</v>
      </c>
      <c r="G968" s="32">
        <v>5.4444446563720703</v>
      </c>
      <c r="H968" s="32">
        <v>5.75</v>
      </c>
      <c r="I968" s="30">
        <v>4.3553333282470703</v>
      </c>
      <c r="J968" s="31">
        <f t="shared" si="65"/>
        <v>4.0976667404174805</v>
      </c>
      <c r="K968" s="32">
        <v>3.5</v>
      </c>
      <c r="L968" s="32">
        <v>5.7930002212524414</v>
      </c>
      <c r="M968" s="33">
        <v>3</v>
      </c>
    </row>
    <row r="969" spans="1:13" x14ac:dyDescent="0.25">
      <c r="A969" s="11" t="str">
        <f t="shared" si="63"/>
        <v>POL_2000</v>
      </c>
      <c r="B969" t="s">
        <v>29</v>
      </c>
      <c r="C969" s="8" t="s">
        <v>61</v>
      </c>
      <c r="D969" s="4">
        <v>2000</v>
      </c>
      <c r="E969" s="30">
        <f t="shared" si="66"/>
        <v>4.2086851994196577</v>
      </c>
      <c r="F969" s="31">
        <f t="shared" si="64"/>
        <v>5.0538887977600098</v>
      </c>
      <c r="G969" s="32">
        <v>4.7777776718139648</v>
      </c>
      <c r="H969" s="32">
        <v>5.3299999237060547</v>
      </c>
      <c r="I969" s="30">
        <v>3.2263333797454834</v>
      </c>
      <c r="J969" s="31">
        <f t="shared" si="65"/>
        <v>3.9726667404174805</v>
      </c>
      <c r="K969" s="32">
        <v>3.125</v>
      </c>
      <c r="L969" s="32">
        <v>5.7930002212524414</v>
      </c>
      <c r="M969" s="33">
        <v>3</v>
      </c>
    </row>
    <row r="970" spans="1:13" x14ac:dyDescent="0.25">
      <c r="A970" s="11" t="str">
        <f t="shared" si="63"/>
        <v>POL_2001</v>
      </c>
      <c r="B970" t="s">
        <v>29</v>
      </c>
      <c r="C970" s="8" t="s">
        <v>61</v>
      </c>
      <c r="D970" s="4">
        <v>2001</v>
      </c>
      <c r="E970" s="30">
        <f t="shared" si="66"/>
        <v>3.6697407166163125</v>
      </c>
      <c r="F970" s="31">
        <f t="shared" si="64"/>
        <v>5.0538887977600098</v>
      </c>
      <c r="G970" s="32">
        <v>4.7777776718139648</v>
      </c>
      <c r="H970" s="32">
        <v>5.3299999237060547</v>
      </c>
      <c r="I970" s="30">
        <v>2.7426667213439941</v>
      </c>
      <c r="J970" s="31">
        <f t="shared" si="65"/>
        <v>3.0559999942779541</v>
      </c>
      <c r="K970" s="32">
        <v>3.125</v>
      </c>
      <c r="L970" s="32">
        <v>3.7929999828338623</v>
      </c>
      <c r="M970" s="33">
        <v>2.25</v>
      </c>
    </row>
    <row r="971" spans="1:13" x14ac:dyDescent="0.25">
      <c r="A971" s="11" t="str">
        <f t="shared" si="63"/>
        <v>POL_2002</v>
      </c>
      <c r="B971" t="s">
        <v>29</v>
      </c>
      <c r="C971" s="8" t="s">
        <v>61</v>
      </c>
      <c r="D971" s="4">
        <v>2002</v>
      </c>
      <c r="E971" s="30">
        <f t="shared" si="66"/>
        <v>3.582512935002645</v>
      </c>
      <c r="F971" s="31">
        <f t="shared" si="64"/>
        <v>5.0538887977600098</v>
      </c>
      <c r="G971" s="32">
        <v>4.7777776718139648</v>
      </c>
      <c r="H971" s="32">
        <v>5.3299999237060547</v>
      </c>
      <c r="I971" s="30">
        <v>2.2193000316619873</v>
      </c>
      <c r="J971" s="31">
        <f t="shared" si="65"/>
        <v>3.0559999942779541</v>
      </c>
      <c r="K971" s="32">
        <v>3.125</v>
      </c>
      <c r="L971" s="32">
        <v>3.7929999828338623</v>
      </c>
      <c r="M971" s="33">
        <v>2.25</v>
      </c>
    </row>
    <row r="972" spans="1:13" x14ac:dyDescent="0.25">
      <c r="A972" s="11" t="str">
        <f t="shared" si="63"/>
        <v>POL_2003</v>
      </c>
      <c r="B972" t="s">
        <v>29</v>
      </c>
      <c r="C972" s="8" t="s">
        <v>61</v>
      </c>
      <c r="D972" s="4">
        <v>2003</v>
      </c>
      <c r="E972" s="30">
        <f t="shared" si="66"/>
        <v>3.2930805285771689</v>
      </c>
      <c r="F972" s="31">
        <f t="shared" si="64"/>
        <v>4.3629165887832642</v>
      </c>
      <c r="G972" s="32">
        <v>3.3958332538604736</v>
      </c>
      <c r="H972" s="32">
        <v>5.3299999237060547</v>
      </c>
      <c r="I972" s="30">
        <v>1.8646500110626221</v>
      </c>
      <c r="J972" s="31">
        <f t="shared" si="65"/>
        <v>3.0559999942779541</v>
      </c>
      <c r="K972" s="32">
        <v>3.125</v>
      </c>
      <c r="L972" s="32">
        <v>3.7929999828338623</v>
      </c>
      <c r="M972" s="33">
        <v>2.25</v>
      </c>
    </row>
    <row r="973" spans="1:13" x14ac:dyDescent="0.25">
      <c r="A973" s="11" t="str">
        <f t="shared" si="63"/>
        <v>POL_2004</v>
      </c>
      <c r="B973" t="s">
        <v>29</v>
      </c>
      <c r="C973" s="8" t="s">
        <v>61</v>
      </c>
      <c r="D973" s="4">
        <v>2004</v>
      </c>
      <c r="E973" s="30">
        <f t="shared" si="66"/>
        <v>3.1086805264155069</v>
      </c>
      <c r="F973" s="31">
        <f t="shared" si="64"/>
        <v>4.3629165887832642</v>
      </c>
      <c r="G973" s="32">
        <v>3.3958332538604736</v>
      </c>
      <c r="H973" s="32">
        <v>5.3299999237060547</v>
      </c>
      <c r="I973" s="30">
        <v>1.7582499980926514</v>
      </c>
      <c r="J973" s="31">
        <f t="shared" si="65"/>
        <v>2.7226666609446206</v>
      </c>
      <c r="K973" s="32">
        <v>3.125</v>
      </c>
      <c r="L973" s="32">
        <v>2.7929999828338623</v>
      </c>
      <c r="M973" s="33">
        <v>2.25</v>
      </c>
    </row>
    <row r="974" spans="1:13" x14ac:dyDescent="0.25">
      <c r="A974" s="11" t="str">
        <f t="shared" si="63"/>
        <v>POL_2005</v>
      </c>
      <c r="B974" t="s">
        <v>29</v>
      </c>
      <c r="C974" s="8" t="s">
        <v>61</v>
      </c>
      <c r="D974" s="4">
        <v>2005</v>
      </c>
      <c r="E974" s="30">
        <f t="shared" si="66"/>
        <v>2.9607118368148804</v>
      </c>
      <c r="F974" s="31">
        <f t="shared" si="64"/>
        <v>4.1833854913711548</v>
      </c>
      <c r="G974" s="32">
        <v>3.3958332538604736</v>
      </c>
      <c r="H974" s="32">
        <v>4.9709377288818359</v>
      </c>
      <c r="I974" s="30">
        <v>1.2295000553131104</v>
      </c>
      <c r="J974" s="31">
        <f t="shared" si="65"/>
        <v>2.7226666609446206</v>
      </c>
      <c r="K974" s="32">
        <v>3.125</v>
      </c>
      <c r="L974" s="32">
        <v>2.7929999828338623</v>
      </c>
      <c r="M974" s="33">
        <v>2.25</v>
      </c>
    </row>
    <row r="975" spans="1:13" x14ac:dyDescent="0.25">
      <c r="A975" s="11" t="str">
        <f t="shared" si="63"/>
        <v>POL_2006</v>
      </c>
      <c r="B975" t="s">
        <v>29</v>
      </c>
      <c r="C975" s="8" t="s">
        <v>61</v>
      </c>
      <c r="D975" s="4">
        <v>2006</v>
      </c>
      <c r="E975" s="30">
        <f t="shared" si="66"/>
        <v>2.8360104560852051</v>
      </c>
      <c r="F975" s="31">
        <f t="shared" si="64"/>
        <v>3.8230730295181274</v>
      </c>
      <c r="G975" s="32">
        <v>3.2552082538604736</v>
      </c>
      <c r="H975" s="32">
        <v>4.3909378051757813</v>
      </c>
      <c r="I975" s="30">
        <v>1.2019166946411133</v>
      </c>
      <c r="J975" s="31">
        <f t="shared" si="65"/>
        <v>2.7226666609446206</v>
      </c>
      <c r="K975" s="32">
        <v>3.125</v>
      </c>
      <c r="L975" s="32">
        <v>2.7929999828338623</v>
      </c>
      <c r="M975" s="33">
        <v>2.25</v>
      </c>
    </row>
    <row r="976" spans="1:13" x14ac:dyDescent="0.25">
      <c r="A976" s="11" t="str">
        <f t="shared" si="63"/>
        <v>POL_2007</v>
      </c>
      <c r="B976" t="s">
        <v>29</v>
      </c>
      <c r="C976" s="8" t="s">
        <v>61</v>
      </c>
      <c r="D976" s="4">
        <v>2007</v>
      </c>
      <c r="E976" s="30">
        <f t="shared" si="66"/>
        <v>2.7107535203297934</v>
      </c>
      <c r="F976" s="31">
        <f t="shared" si="64"/>
        <v>3.7110939025878906</v>
      </c>
      <c r="G976" s="32">
        <v>3.171875</v>
      </c>
      <c r="H976" s="32">
        <v>4.2503128051757813</v>
      </c>
      <c r="I976" s="30">
        <v>0.67433333396911621</v>
      </c>
      <c r="J976" s="31">
        <f t="shared" si="65"/>
        <v>2.7226666609446206</v>
      </c>
      <c r="K976" s="32">
        <v>3.125</v>
      </c>
      <c r="L976" s="32">
        <v>2.7929999828338623</v>
      </c>
      <c r="M976" s="33">
        <v>2.25</v>
      </c>
    </row>
    <row r="977" spans="1:13" x14ac:dyDescent="0.25">
      <c r="A977" s="11" t="str">
        <f t="shared" ref="A977:A1030" si="67">B977&amp;"_"&amp;D977</f>
        <v>POL_2008</v>
      </c>
      <c r="B977" t="s">
        <v>29</v>
      </c>
      <c r="C977" s="8" t="s">
        <v>61</v>
      </c>
      <c r="D977" s="4">
        <v>2008</v>
      </c>
      <c r="E977" s="30">
        <f t="shared" si="66"/>
        <v>2.7044757405916848</v>
      </c>
      <c r="F977" s="31">
        <f t="shared" ref="F977:F1030" si="68">AVERAGE(G977:H977)</f>
        <v>3.7110939025878906</v>
      </c>
      <c r="G977" s="32">
        <v>3.171875</v>
      </c>
      <c r="H977" s="32">
        <v>4.2503128051757813</v>
      </c>
      <c r="I977" s="30">
        <v>0.63666665554046631</v>
      </c>
      <c r="J977" s="31">
        <f t="shared" ref="J977:J1030" si="69">AVERAGE(K977:M977)</f>
        <v>2.7226666609446206</v>
      </c>
      <c r="K977" s="32">
        <v>3.125</v>
      </c>
      <c r="L977" s="32">
        <v>2.7929999828338623</v>
      </c>
      <c r="M977" s="33">
        <v>2.25</v>
      </c>
    </row>
    <row r="978" spans="1:13" x14ac:dyDescent="0.25">
      <c r="A978" s="11" t="str">
        <f t="shared" si="67"/>
        <v>POL_2009</v>
      </c>
      <c r="B978" t="s">
        <v>29</v>
      </c>
      <c r="C978" s="8" t="s">
        <v>61</v>
      </c>
      <c r="D978" s="4">
        <v>2009</v>
      </c>
      <c r="E978" s="30">
        <f t="shared" si="66"/>
        <v>2.665666619936625</v>
      </c>
      <c r="F978" s="31">
        <f t="shared" si="68"/>
        <v>3.6134998798370361</v>
      </c>
      <c r="G978" s="32">
        <v>3.1156249046325684</v>
      </c>
      <c r="H978" s="32">
        <v>4.1113748550415039</v>
      </c>
      <c r="I978" s="30">
        <v>0.59899997711181641</v>
      </c>
      <c r="J978" s="31">
        <f t="shared" si="69"/>
        <v>2.7226666609446206</v>
      </c>
      <c r="K978" s="32">
        <v>3.125</v>
      </c>
      <c r="L978" s="32">
        <v>2.7929999828338623</v>
      </c>
      <c r="M978" s="33">
        <v>2.25</v>
      </c>
    </row>
    <row r="979" spans="1:13" x14ac:dyDescent="0.25">
      <c r="A979" s="11" t="str">
        <f t="shared" si="67"/>
        <v>POL_2010</v>
      </c>
      <c r="B979" t="s">
        <v>29</v>
      </c>
      <c r="C979" s="8" t="s">
        <v>61</v>
      </c>
      <c r="D979" s="4">
        <v>2010</v>
      </c>
      <c r="E979" s="30">
        <f t="shared" si="66"/>
        <v>2.5889860987663269</v>
      </c>
      <c r="F979" s="31">
        <f t="shared" si="68"/>
        <v>3.3997499942779541</v>
      </c>
      <c r="G979" s="32">
        <v>2.6881251335144043</v>
      </c>
      <c r="H979" s="32">
        <v>4.1113748550415039</v>
      </c>
      <c r="I979" s="30">
        <v>0.56641662120819092</v>
      </c>
      <c r="J979" s="31">
        <f t="shared" si="69"/>
        <v>2.7226666609446206</v>
      </c>
      <c r="K979" s="32">
        <v>3.125</v>
      </c>
      <c r="L979" s="32">
        <v>2.7929999828338623</v>
      </c>
      <c r="M979" s="33">
        <v>2.25</v>
      </c>
    </row>
    <row r="980" spans="1:13" x14ac:dyDescent="0.25">
      <c r="A980" s="11" t="str">
        <f t="shared" si="67"/>
        <v>POL_2011</v>
      </c>
      <c r="B980" t="s">
        <v>29</v>
      </c>
      <c r="C980" s="8" t="s">
        <v>61</v>
      </c>
      <c r="D980" s="4">
        <v>2011</v>
      </c>
      <c r="E980" s="30">
        <f t="shared" si="66"/>
        <v>2.4889721969763436</v>
      </c>
      <c r="F980" s="31">
        <f t="shared" si="68"/>
        <v>3.1159999370574951</v>
      </c>
      <c r="G980" s="32">
        <v>2.1206250190734863</v>
      </c>
      <c r="H980" s="32">
        <v>4.1113748550415039</v>
      </c>
      <c r="I980" s="30">
        <v>0.53383332490921021</v>
      </c>
      <c r="J980" s="31">
        <f t="shared" si="69"/>
        <v>2.7226666609446206</v>
      </c>
      <c r="K980" s="32">
        <v>3.125</v>
      </c>
      <c r="L980" s="32">
        <v>2.7929999828338623</v>
      </c>
      <c r="M980" s="33">
        <v>2.25</v>
      </c>
    </row>
    <row r="981" spans="1:13" x14ac:dyDescent="0.25">
      <c r="A981" s="11" t="str">
        <f t="shared" si="67"/>
        <v>POL_2012</v>
      </c>
      <c r="B981" t="s">
        <v>29</v>
      </c>
      <c r="C981" s="8" t="s">
        <v>61</v>
      </c>
      <c r="D981" s="4">
        <v>2012</v>
      </c>
      <c r="E981" s="30">
        <f t="shared" si="66"/>
        <v>2.4191666444142661</v>
      </c>
      <c r="F981" s="31">
        <f t="shared" si="68"/>
        <v>3.110374927520752</v>
      </c>
      <c r="G981" s="32">
        <v>2.109375</v>
      </c>
      <c r="H981" s="32">
        <v>4.1113748550415039</v>
      </c>
      <c r="I981" s="30">
        <v>0.50125002861022949</v>
      </c>
      <c r="J981" s="31">
        <f t="shared" si="69"/>
        <v>2.5976666609446206</v>
      </c>
      <c r="K981" s="32">
        <v>2.75</v>
      </c>
      <c r="L981" s="32">
        <v>2.7929999828338623</v>
      </c>
      <c r="M981" s="33">
        <v>2.25</v>
      </c>
    </row>
    <row r="982" spans="1:13" x14ac:dyDescent="0.25">
      <c r="A982" s="11" t="str">
        <f t="shared" si="67"/>
        <v>POL_2013</v>
      </c>
      <c r="B982" t="s">
        <v>29</v>
      </c>
      <c r="C982" s="8" t="s">
        <v>61</v>
      </c>
      <c r="D982" s="4">
        <v>2013</v>
      </c>
      <c r="E982" s="30">
        <f t="shared" si="66"/>
        <v>2.3957985987265906</v>
      </c>
      <c r="F982" s="31">
        <f t="shared" si="68"/>
        <v>3.0970624685287476</v>
      </c>
      <c r="G982" s="32">
        <v>2.0827500820159912</v>
      </c>
      <c r="H982" s="32">
        <v>4.1113748550415039</v>
      </c>
      <c r="I982" s="30">
        <v>0.38766667246818542</v>
      </c>
      <c r="J982" s="31">
        <f t="shared" si="69"/>
        <v>2.5976666609446206</v>
      </c>
      <c r="K982" s="32">
        <v>2.75</v>
      </c>
      <c r="L982" s="32">
        <v>2.7929999828338623</v>
      </c>
      <c r="M982" s="33">
        <v>2.25</v>
      </c>
    </row>
    <row r="983" spans="1:13" x14ac:dyDescent="0.25">
      <c r="A983" s="11" t="str">
        <f t="shared" si="67"/>
        <v>PRT_1975</v>
      </c>
      <c r="B983" s="14" t="s">
        <v>30</v>
      </c>
      <c r="C983" s="7" t="s">
        <v>62</v>
      </c>
      <c r="D983" s="6">
        <v>1975</v>
      </c>
      <c r="E983" s="34">
        <f t="shared" si="66"/>
        <v>6</v>
      </c>
      <c r="F983" s="35">
        <f t="shared" si="68"/>
        <v>6</v>
      </c>
      <c r="G983" s="36">
        <v>6</v>
      </c>
      <c r="H983" s="36" t="s">
        <v>114</v>
      </c>
      <c r="I983" s="34">
        <v>6</v>
      </c>
      <c r="J983" s="35">
        <f t="shared" si="69"/>
        <v>6</v>
      </c>
      <c r="K983" s="36">
        <v>6</v>
      </c>
      <c r="L983" s="36">
        <v>6</v>
      </c>
      <c r="M983" s="37">
        <v>6</v>
      </c>
    </row>
    <row r="984" spans="1:13" x14ac:dyDescent="0.25">
      <c r="A984" s="11" t="str">
        <f t="shared" si="67"/>
        <v>PRT_1976</v>
      </c>
      <c r="B984" t="s">
        <v>30</v>
      </c>
      <c r="C984" s="7" t="s">
        <v>62</v>
      </c>
      <c r="D984" s="6">
        <v>1976</v>
      </c>
      <c r="E984" s="34">
        <f t="shared" si="66"/>
        <v>6</v>
      </c>
      <c r="F984" s="35">
        <f t="shared" si="68"/>
        <v>6</v>
      </c>
      <c r="G984" s="36">
        <v>6</v>
      </c>
      <c r="H984" s="36" t="s">
        <v>114</v>
      </c>
      <c r="I984" s="34">
        <v>6</v>
      </c>
      <c r="J984" s="35">
        <f t="shared" si="69"/>
        <v>6</v>
      </c>
      <c r="K984" s="36">
        <v>6</v>
      </c>
      <c r="L984" s="36">
        <v>6</v>
      </c>
      <c r="M984" s="37">
        <v>6</v>
      </c>
    </row>
    <row r="985" spans="1:13" x14ac:dyDescent="0.25">
      <c r="A985" s="11" t="str">
        <f t="shared" si="67"/>
        <v>PRT_1977</v>
      </c>
      <c r="B985" t="s">
        <v>30</v>
      </c>
      <c r="C985" s="7" t="s">
        <v>62</v>
      </c>
      <c r="D985" s="6">
        <v>1977</v>
      </c>
      <c r="E985" s="34">
        <f t="shared" si="66"/>
        <v>6</v>
      </c>
      <c r="F985" s="35">
        <f t="shared" si="68"/>
        <v>6</v>
      </c>
      <c r="G985" s="36">
        <v>6</v>
      </c>
      <c r="H985" s="36" t="s">
        <v>114</v>
      </c>
      <c r="I985" s="34">
        <v>6</v>
      </c>
      <c r="J985" s="35">
        <f t="shared" si="69"/>
        <v>6</v>
      </c>
      <c r="K985" s="36">
        <v>6</v>
      </c>
      <c r="L985" s="36">
        <v>6</v>
      </c>
      <c r="M985" s="37">
        <v>6</v>
      </c>
    </row>
    <row r="986" spans="1:13" x14ac:dyDescent="0.25">
      <c r="A986" s="11" t="str">
        <f t="shared" si="67"/>
        <v>PRT_1978</v>
      </c>
      <c r="B986" t="s">
        <v>30</v>
      </c>
      <c r="C986" s="7" t="s">
        <v>62</v>
      </c>
      <c r="D986" s="6">
        <v>1978</v>
      </c>
      <c r="E986" s="34">
        <f t="shared" si="66"/>
        <v>6</v>
      </c>
      <c r="F986" s="35">
        <f t="shared" si="68"/>
        <v>6</v>
      </c>
      <c r="G986" s="36">
        <v>6</v>
      </c>
      <c r="H986" s="36" t="s">
        <v>114</v>
      </c>
      <c r="I986" s="34">
        <v>6</v>
      </c>
      <c r="J986" s="35">
        <f t="shared" si="69"/>
        <v>6</v>
      </c>
      <c r="K986" s="36">
        <v>6</v>
      </c>
      <c r="L986" s="36">
        <v>6</v>
      </c>
      <c r="M986" s="37">
        <v>6</v>
      </c>
    </row>
    <row r="987" spans="1:13" x14ac:dyDescent="0.25">
      <c r="A987" s="11" t="str">
        <f t="shared" si="67"/>
        <v>PRT_1979</v>
      </c>
      <c r="B987" t="s">
        <v>30</v>
      </c>
      <c r="C987" s="7" t="s">
        <v>62</v>
      </c>
      <c r="D987" s="6">
        <v>1979</v>
      </c>
      <c r="E987" s="34">
        <f t="shared" si="66"/>
        <v>6</v>
      </c>
      <c r="F987" s="35">
        <f t="shared" si="68"/>
        <v>6</v>
      </c>
      <c r="G987" s="36">
        <v>6</v>
      </c>
      <c r="H987" s="36" t="s">
        <v>114</v>
      </c>
      <c r="I987" s="34">
        <v>6</v>
      </c>
      <c r="J987" s="35">
        <f t="shared" si="69"/>
        <v>6</v>
      </c>
      <c r="K987" s="36">
        <v>6</v>
      </c>
      <c r="L987" s="36">
        <v>6</v>
      </c>
      <c r="M987" s="37">
        <v>6</v>
      </c>
    </row>
    <row r="988" spans="1:13" x14ac:dyDescent="0.25">
      <c r="A988" s="11" t="str">
        <f t="shared" si="67"/>
        <v>PRT_1980</v>
      </c>
      <c r="B988" t="s">
        <v>30</v>
      </c>
      <c r="C988" s="7" t="s">
        <v>62</v>
      </c>
      <c r="D988" s="6">
        <v>1980</v>
      </c>
      <c r="E988" s="34">
        <f t="shared" si="66"/>
        <v>6</v>
      </c>
      <c r="F988" s="35">
        <f t="shared" si="68"/>
        <v>6</v>
      </c>
      <c r="G988" s="36">
        <v>6</v>
      </c>
      <c r="H988" s="36" t="s">
        <v>114</v>
      </c>
      <c r="I988" s="34">
        <v>6</v>
      </c>
      <c r="J988" s="35">
        <f t="shared" si="69"/>
        <v>6</v>
      </c>
      <c r="K988" s="36">
        <v>6</v>
      </c>
      <c r="L988" s="36">
        <v>6</v>
      </c>
      <c r="M988" s="37">
        <v>6</v>
      </c>
    </row>
    <row r="989" spans="1:13" x14ac:dyDescent="0.25">
      <c r="A989" s="11" t="str">
        <f t="shared" si="67"/>
        <v>PRT_1981</v>
      </c>
      <c r="B989" t="s">
        <v>30</v>
      </c>
      <c r="C989" s="7" t="s">
        <v>62</v>
      </c>
      <c r="D989" s="6">
        <v>1981</v>
      </c>
      <c r="E989" s="34">
        <f t="shared" si="66"/>
        <v>6</v>
      </c>
      <c r="F989" s="35">
        <f t="shared" si="68"/>
        <v>6</v>
      </c>
      <c r="G989" s="36">
        <v>6</v>
      </c>
      <c r="H989" s="36" t="s">
        <v>114</v>
      </c>
      <c r="I989" s="34">
        <v>6</v>
      </c>
      <c r="J989" s="35">
        <f t="shared" si="69"/>
        <v>6</v>
      </c>
      <c r="K989" s="36">
        <v>6</v>
      </c>
      <c r="L989" s="36">
        <v>6</v>
      </c>
      <c r="M989" s="37">
        <v>6</v>
      </c>
    </row>
    <row r="990" spans="1:13" x14ac:dyDescent="0.25">
      <c r="A990" s="11" t="str">
        <f t="shared" si="67"/>
        <v>PRT_1982</v>
      </c>
      <c r="B990" t="s">
        <v>30</v>
      </c>
      <c r="C990" s="7" t="s">
        <v>62</v>
      </c>
      <c r="D990" s="6">
        <v>1982</v>
      </c>
      <c r="E990" s="34">
        <f t="shared" si="66"/>
        <v>6</v>
      </c>
      <c r="F990" s="35">
        <f t="shared" si="68"/>
        <v>6</v>
      </c>
      <c r="G990" s="36">
        <v>6</v>
      </c>
      <c r="H990" s="36" t="s">
        <v>114</v>
      </c>
      <c r="I990" s="34">
        <v>6</v>
      </c>
      <c r="J990" s="35">
        <f t="shared" si="69"/>
        <v>6</v>
      </c>
      <c r="K990" s="36">
        <v>6</v>
      </c>
      <c r="L990" s="36">
        <v>6</v>
      </c>
      <c r="M990" s="37">
        <v>6</v>
      </c>
    </row>
    <row r="991" spans="1:13" x14ac:dyDescent="0.25">
      <c r="A991" s="11" t="str">
        <f t="shared" si="67"/>
        <v>PRT_1983</v>
      </c>
      <c r="B991" t="s">
        <v>30</v>
      </c>
      <c r="C991" s="7" t="s">
        <v>62</v>
      </c>
      <c r="D991" s="6">
        <v>1983</v>
      </c>
      <c r="E991" s="34">
        <f t="shared" si="66"/>
        <v>6</v>
      </c>
      <c r="F991" s="35">
        <f t="shared" si="68"/>
        <v>6</v>
      </c>
      <c r="G991" s="36">
        <v>6</v>
      </c>
      <c r="H991" s="36" t="s">
        <v>114</v>
      </c>
      <c r="I991" s="34">
        <v>6</v>
      </c>
      <c r="J991" s="35">
        <f t="shared" si="69"/>
        <v>6</v>
      </c>
      <c r="K991" s="36">
        <v>6</v>
      </c>
      <c r="L991" s="36">
        <v>6</v>
      </c>
      <c r="M991" s="37">
        <v>6</v>
      </c>
    </row>
    <row r="992" spans="1:13" x14ac:dyDescent="0.25">
      <c r="A992" s="11" t="str">
        <f t="shared" si="67"/>
        <v>PRT_1984</v>
      </c>
      <c r="B992" t="s">
        <v>30</v>
      </c>
      <c r="C992" s="7" t="s">
        <v>62</v>
      </c>
      <c r="D992" s="6">
        <v>1984</v>
      </c>
      <c r="E992" s="34">
        <f t="shared" si="66"/>
        <v>6</v>
      </c>
      <c r="F992" s="35">
        <f t="shared" si="68"/>
        <v>6</v>
      </c>
      <c r="G992" s="36">
        <v>6</v>
      </c>
      <c r="H992" s="36" t="s">
        <v>114</v>
      </c>
      <c r="I992" s="34">
        <v>6</v>
      </c>
      <c r="J992" s="35">
        <f t="shared" si="69"/>
        <v>6</v>
      </c>
      <c r="K992" s="36">
        <v>6</v>
      </c>
      <c r="L992" s="36">
        <v>6</v>
      </c>
      <c r="M992" s="37">
        <v>6</v>
      </c>
    </row>
    <row r="993" spans="1:13" x14ac:dyDescent="0.25">
      <c r="A993" s="11" t="str">
        <f t="shared" si="67"/>
        <v>PRT_1985</v>
      </c>
      <c r="B993" t="s">
        <v>30</v>
      </c>
      <c r="C993" s="7" t="s">
        <v>62</v>
      </c>
      <c r="D993" s="6">
        <v>1985</v>
      </c>
      <c r="E993" s="34">
        <f t="shared" si="66"/>
        <v>6</v>
      </c>
      <c r="F993" s="35">
        <f t="shared" si="68"/>
        <v>6</v>
      </c>
      <c r="G993" s="36">
        <v>6</v>
      </c>
      <c r="H993" s="36" t="s">
        <v>114</v>
      </c>
      <c r="I993" s="34">
        <v>6</v>
      </c>
      <c r="J993" s="35">
        <f t="shared" si="69"/>
        <v>6</v>
      </c>
      <c r="K993" s="36">
        <v>6</v>
      </c>
      <c r="L993" s="36">
        <v>6</v>
      </c>
      <c r="M993" s="37">
        <v>6</v>
      </c>
    </row>
    <row r="994" spans="1:13" x14ac:dyDescent="0.25">
      <c r="A994" s="11" t="str">
        <f t="shared" si="67"/>
        <v>PRT_1986</v>
      </c>
      <c r="B994" t="s">
        <v>30</v>
      </c>
      <c r="C994" s="7" t="s">
        <v>62</v>
      </c>
      <c r="D994" s="6">
        <v>1986</v>
      </c>
      <c r="E994" s="34">
        <f t="shared" si="66"/>
        <v>6</v>
      </c>
      <c r="F994" s="35">
        <f t="shared" si="68"/>
        <v>6</v>
      </c>
      <c r="G994" s="36">
        <v>6</v>
      </c>
      <c r="H994" s="36" t="s">
        <v>114</v>
      </c>
      <c r="I994" s="34">
        <v>6</v>
      </c>
      <c r="J994" s="35">
        <f t="shared" si="69"/>
        <v>6</v>
      </c>
      <c r="K994" s="36">
        <v>6</v>
      </c>
      <c r="L994" s="36">
        <v>6</v>
      </c>
      <c r="M994" s="37">
        <v>6</v>
      </c>
    </row>
    <row r="995" spans="1:13" x14ac:dyDescent="0.25">
      <c r="A995" s="11" t="str">
        <f t="shared" si="67"/>
        <v>PRT_1987</v>
      </c>
      <c r="B995" t="s">
        <v>30</v>
      </c>
      <c r="C995" s="7" t="s">
        <v>62</v>
      </c>
      <c r="D995" s="6">
        <v>1987</v>
      </c>
      <c r="E995" s="34">
        <f t="shared" si="66"/>
        <v>5.4</v>
      </c>
      <c r="F995" s="35">
        <f t="shared" si="68"/>
        <v>6</v>
      </c>
      <c r="G995" s="36">
        <v>6</v>
      </c>
      <c r="H995" s="36" t="s">
        <v>114</v>
      </c>
      <c r="I995" s="34">
        <v>6</v>
      </c>
      <c r="J995" s="35">
        <f t="shared" si="69"/>
        <v>5</v>
      </c>
      <c r="K995" s="36">
        <v>6</v>
      </c>
      <c r="L995" s="36">
        <v>6</v>
      </c>
      <c r="M995" s="37">
        <v>3</v>
      </c>
    </row>
    <row r="996" spans="1:13" x14ac:dyDescent="0.25">
      <c r="A996" s="11" t="str">
        <f t="shared" si="67"/>
        <v>PRT_1988</v>
      </c>
      <c r="B996" t="s">
        <v>30</v>
      </c>
      <c r="C996" s="7" t="s">
        <v>62</v>
      </c>
      <c r="D996" s="6">
        <v>1988</v>
      </c>
      <c r="E996" s="34">
        <f t="shared" si="66"/>
        <v>5.4</v>
      </c>
      <c r="F996" s="35">
        <f t="shared" si="68"/>
        <v>6</v>
      </c>
      <c r="G996" s="36">
        <v>6</v>
      </c>
      <c r="H996" s="36" t="s">
        <v>114</v>
      </c>
      <c r="I996" s="34">
        <v>6</v>
      </c>
      <c r="J996" s="35">
        <f t="shared" si="69"/>
        <v>5</v>
      </c>
      <c r="K996" s="36">
        <v>6</v>
      </c>
      <c r="L996" s="36">
        <v>6</v>
      </c>
      <c r="M996" s="37">
        <v>3</v>
      </c>
    </row>
    <row r="997" spans="1:13" x14ac:dyDescent="0.25">
      <c r="A997" s="11" t="str">
        <f t="shared" si="67"/>
        <v>PRT_1989</v>
      </c>
      <c r="B997" t="s">
        <v>30</v>
      </c>
      <c r="C997" s="7" t="s">
        <v>62</v>
      </c>
      <c r="D997" s="6">
        <v>1989</v>
      </c>
      <c r="E997" s="34">
        <f t="shared" si="66"/>
        <v>5.4</v>
      </c>
      <c r="F997" s="35">
        <f t="shared" si="68"/>
        <v>6</v>
      </c>
      <c r="G997" s="36">
        <v>6</v>
      </c>
      <c r="H997" s="36" t="s">
        <v>114</v>
      </c>
      <c r="I997" s="34">
        <v>6</v>
      </c>
      <c r="J997" s="35">
        <f t="shared" si="69"/>
        <v>5</v>
      </c>
      <c r="K997" s="36">
        <v>6</v>
      </c>
      <c r="L997" s="36">
        <v>6</v>
      </c>
      <c r="M997" s="37">
        <v>3</v>
      </c>
    </row>
    <row r="998" spans="1:13" x14ac:dyDescent="0.25">
      <c r="A998" s="11" t="str">
        <f t="shared" si="67"/>
        <v>PRT_1990</v>
      </c>
      <c r="B998" t="s">
        <v>30</v>
      </c>
      <c r="C998" s="7" t="s">
        <v>62</v>
      </c>
      <c r="D998" s="6">
        <v>1990</v>
      </c>
      <c r="E998" s="34">
        <f t="shared" si="66"/>
        <v>5.4</v>
      </c>
      <c r="F998" s="35">
        <f t="shared" si="68"/>
        <v>6</v>
      </c>
      <c r="G998" s="36">
        <v>6</v>
      </c>
      <c r="H998" s="36" t="s">
        <v>114</v>
      </c>
      <c r="I998" s="34">
        <v>6</v>
      </c>
      <c r="J998" s="35">
        <f t="shared" si="69"/>
        <v>5</v>
      </c>
      <c r="K998" s="36">
        <v>6</v>
      </c>
      <c r="L998" s="36">
        <v>6</v>
      </c>
      <c r="M998" s="37">
        <v>3</v>
      </c>
    </row>
    <row r="999" spans="1:13" x14ac:dyDescent="0.25">
      <c r="A999" s="11" t="str">
        <f t="shared" si="67"/>
        <v>PRT_1991</v>
      </c>
      <c r="B999" t="s">
        <v>30</v>
      </c>
      <c r="C999" s="7" t="s">
        <v>62</v>
      </c>
      <c r="D999" s="6">
        <v>1991</v>
      </c>
      <c r="E999" s="34">
        <f t="shared" si="66"/>
        <v>5.4</v>
      </c>
      <c r="F999" s="35">
        <f t="shared" si="68"/>
        <v>6</v>
      </c>
      <c r="G999" s="36">
        <v>6</v>
      </c>
      <c r="H999" s="36" t="s">
        <v>114</v>
      </c>
      <c r="I999" s="34">
        <v>6</v>
      </c>
      <c r="J999" s="35">
        <f t="shared" si="69"/>
        <v>5</v>
      </c>
      <c r="K999" s="36">
        <v>6</v>
      </c>
      <c r="L999" s="36">
        <v>6</v>
      </c>
      <c r="M999" s="37">
        <v>3</v>
      </c>
    </row>
    <row r="1000" spans="1:13" x14ac:dyDescent="0.25">
      <c r="A1000" s="11" t="str">
        <f t="shared" si="67"/>
        <v>PRT_1992</v>
      </c>
      <c r="B1000" t="s">
        <v>30</v>
      </c>
      <c r="C1000" s="7" t="s">
        <v>62</v>
      </c>
      <c r="D1000" s="6">
        <v>1992</v>
      </c>
      <c r="E1000" s="34">
        <f t="shared" si="66"/>
        <v>5.3</v>
      </c>
      <c r="F1000" s="35">
        <f t="shared" si="68"/>
        <v>6</v>
      </c>
      <c r="G1000" s="36">
        <v>6</v>
      </c>
      <c r="H1000" s="36" t="s">
        <v>114</v>
      </c>
      <c r="I1000" s="34">
        <v>5.5</v>
      </c>
      <c r="J1000" s="35">
        <f t="shared" si="69"/>
        <v>5</v>
      </c>
      <c r="K1000" s="36">
        <v>6</v>
      </c>
      <c r="L1000" s="36">
        <v>6</v>
      </c>
      <c r="M1000" s="37">
        <v>3</v>
      </c>
    </row>
    <row r="1001" spans="1:13" x14ac:dyDescent="0.25">
      <c r="A1001" s="11" t="str">
        <f t="shared" si="67"/>
        <v>PRT_1993</v>
      </c>
      <c r="B1001" t="s">
        <v>30</v>
      </c>
      <c r="C1001" s="7" t="s">
        <v>62</v>
      </c>
      <c r="D1001" s="6">
        <v>1993</v>
      </c>
      <c r="E1001" s="34">
        <f t="shared" si="66"/>
        <v>5.0999999999999996</v>
      </c>
      <c r="F1001" s="35">
        <f t="shared" si="68"/>
        <v>6</v>
      </c>
      <c r="G1001" s="36">
        <v>6</v>
      </c>
      <c r="H1001" s="36" t="s">
        <v>114</v>
      </c>
      <c r="I1001" s="34">
        <v>5.5</v>
      </c>
      <c r="J1001" s="35">
        <f t="shared" si="69"/>
        <v>4.666666666666667</v>
      </c>
      <c r="K1001" s="36">
        <v>6</v>
      </c>
      <c r="L1001" s="36">
        <v>5</v>
      </c>
      <c r="M1001" s="37">
        <v>3</v>
      </c>
    </row>
    <row r="1002" spans="1:13" x14ac:dyDescent="0.25">
      <c r="A1002" s="11" t="str">
        <f t="shared" si="67"/>
        <v>PRT_1994</v>
      </c>
      <c r="B1002" t="s">
        <v>30</v>
      </c>
      <c r="C1002" s="7" t="s">
        <v>62</v>
      </c>
      <c r="D1002" s="6">
        <v>1994</v>
      </c>
      <c r="E1002" s="34">
        <f t="shared" si="66"/>
        <v>5.0729166984558107</v>
      </c>
      <c r="F1002" s="35">
        <f t="shared" si="68"/>
        <v>5.90625</v>
      </c>
      <c r="G1002" s="36">
        <v>5.90625</v>
      </c>
      <c r="H1002" s="36" t="s">
        <v>114</v>
      </c>
      <c r="I1002" s="34">
        <v>5.4583334922790527</v>
      </c>
      <c r="J1002" s="35">
        <f t="shared" si="69"/>
        <v>4.666666666666667</v>
      </c>
      <c r="K1002" s="36">
        <v>6</v>
      </c>
      <c r="L1002" s="36">
        <v>5</v>
      </c>
      <c r="M1002" s="37">
        <v>3</v>
      </c>
    </row>
    <row r="1003" spans="1:13" x14ac:dyDescent="0.25">
      <c r="A1003" s="11" t="str">
        <f t="shared" si="67"/>
        <v>PRT_1995</v>
      </c>
      <c r="B1003" t="s">
        <v>30</v>
      </c>
      <c r="C1003" s="7" t="s">
        <v>62</v>
      </c>
      <c r="D1003" s="6">
        <v>1995</v>
      </c>
      <c r="E1003" s="34">
        <f t="shared" si="66"/>
        <v>4.8722100257873535</v>
      </c>
      <c r="F1003" s="35">
        <f t="shared" si="68"/>
        <v>5.4895834922790527</v>
      </c>
      <c r="G1003" s="36">
        <v>5.4895834922790527</v>
      </c>
      <c r="H1003" s="36" t="s">
        <v>114</v>
      </c>
      <c r="I1003" s="34">
        <v>4.8714666366577148</v>
      </c>
      <c r="J1003" s="35">
        <f t="shared" si="69"/>
        <v>4.666666666666667</v>
      </c>
      <c r="K1003" s="36">
        <v>6</v>
      </c>
      <c r="L1003" s="36">
        <v>5</v>
      </c>
      <c r="M1003" s="37">
        <v>3</v>
      </c>
    </row>
    <row r="1004" spans="1:13" x14ac:dyDescent="0.25">
      <c r="A1004" s="11" t="str">
        <f t="shared" si="67"/>
        <v>PRT_1996</v>
      </c>
      <c r="B1004" t="s">
        <v>30</v>
      </c>
      <c r="C1004" s="7" t="s">
        <v>62</v>
      </c>
      <c r="D1004" s="6">
        <v>1996</v>
      </c>
      <c r="E1004" s="34">
        <f t="shared" si="66"/>
        <v>4.5519166946411129</v>
      </c>
      <c r="F1004" s="35">
        <f t="shared" si="68"/>
        <v>5.4895834922790527</v>
      </c>
      <c r="G1004" s="36">
        <v>5.4895834922790527</v>
      </c>
      <c r="H1004" s="36" t="s">
        <v>114</v>
      </c>
      <c r="I1004" s="34">
        <v>4.3949999809265137</v>
      </c>
      <c r="J1004" s="35">
        <f t="shared" si="69"/>
        <v>4.291666666666667</v>
      </c>
      <c r="K1004" s="36">
        <v>5.625</v>
      </c>
      <c r="L1004" s="36">
        <v>5</v>
      </c>
      <c r="M1004" s="37">
        <v>2.25</v>
      </c>
    </row>
    <row r="1005" spans="1:13" x14ac:dyDescent="0.25">
      <c r="A1005" s="11" t="str">
        <f t="shared" si="67"/>
        <v>PRT_1997</v>
      </c>
      <c r="B1005" t="s">
        <v>30</v>
      </c>
      <c r="C1005" s="7" t="s">
        <v>62</v>
      </c>
      <c r="D1005" s="6">
        <v>1997</v>
      </c>
      <c r="E1005" s="34">
        <f t="shared" si="66"/>
        <v>4.5621527433395386</v>
      </c>
      <c r="F1005" s="35">
        <f t="shared" si="68"/>
        <v>5.5197916030883789</v>
      </c>
      <c r="G1005" s="36">
        <v>5.0395832061767578</v>
      </c>
      <c r="H1005" s="36">
        <v>6</v>
      </c>
      <c r="I1005" s="34">
        <v>3.8333332538604736</v>
      </c>
      <c r="J1005" s="35">
        <f t="shared" si="69"/>
        <v>4.166666666666667</v>
      </c>
      <c r="K1005" s="36">
        <v>5.25</v>
      </c>
      <c r="L1005" s="36">
        <v>5</v>
      </c>
      <c r="M1005" s="37">
        <v>2.25</v>
      </c>
    </row>
    <row r="1006" spans="1:13" x14ac:dyDescent="0.25">
      <c r="A1006" s="11" t="str">
        <f t="shared" si="67"/>
        <v>PRT_1998</v>
      </c>
      <c r="B1006" t="s">
        <v>30</v>
      </c>
      <c r="C1006" s="7" t="s">
        <v>62</v>
      </c>
      <c r="D1006" s="6">
        <v>1998</v>
      </c>
      <c r="E1006" s="34">
        <f t="shared" si="66"/>
        <v>4.4901110728581743</v>
      </c>
      <c r="F1006" s="35">
        <f t="shared" si="68"/>
        <v>5.4286665916442871</v>
      </c>
      <c r="G1006" s="36">
        <v>4.8573331832885742</v>
      </c>
      <c r="H1006" s="36">
        <v>6</v>
      </c>
      <c r="I1006" s="34">
        <v>3.5833332538604736</v>
      </c>
      <c r="J1006" s="35">
        <f t="shared" si="69"/>
        <v>4.166666666666667</v>
      </c>
      <c r="K1006" s="36">
        <v>5.25</v>
      </c>
      <c r="L1006" s="36">
        <v>5</v>
      </c>
      <c r="M1006" s="37">
        <v>2.25</v>
      </c>
    </row>
    <row r="1007" spans="1:13" x14ac:dyDescent="0.25">
      <c r="A1007" s="11" t="str">
        <f t="shared" si="67"/>
        <v>PRT_1999</v>
      </c>
      <c r="B1007" t="s">
        <v>30</v>
      </c>
      <c r="C1007" s="7" t="s">
        <v>62</v>
      </c>
      <c r="D1007" s="6">
        <v>1999</v>
      </c>
      <c r="E1007" s="34">
        <f t="shared" si="66"/>
        <v>4.2567083438237505</v>
      </c>
      <c r="F1007" s="35">
        <f t="shared" si="68"/>
        <v>5.1267917156219482</v>
      </c>
      <c r="G1007" s="36">
        <v>4.8235836029052734</v>
      </c>
      <c r="H1007" s="36">
        <v>5.429999828338623</v>
      </c>
      <c r="I1007" s="34">
        <v>2.7866666316986084</v>
      </c>
      <c r="J1007" s="35">
        <f t="shared" si="69"/>
        <v>4.166666666666667</v>
      </c>
      <c r="K1007" s="36">
        <v>5.25</v>
      </c>
      <c r="L1007" s="36">
        <v>5</v>
      </c>
      <c r="M1007" s="37">
        <v>2.25</v>
      </c>
    </row>
    <row r="1008" spans="1:13" x14ac:dyDescent="0.25">
      <c r="A1008" s="11" t="str">
        <f t="shared" si="67"/>
        <v>PRT_2000</v>
      </c>
      <c r="B1008" t="s">
        <v>30</v>
      </c>
      <c r="C1008" s="7" t="s">
        <v>62</v>
      </c>
      <c r="D1008" s="6">
        <v>2000</v>
      </c>
      <c r="E1008" s="34">
        <f t="shared" si="66"/>
        <v>3.7400812705357871</v>
      </c>
      <c r="F1008" s="35">
        <f t="shared" si="68"/>
        <v>4.3869104385375977</v>
      </c>
      <c r="G1008" s="36">
        <v>3.4897708892822266</v>
      </c>
      <c r="H1008" s="36">
        <v>5.2840499877929688</v>
      </c>
      <c r="I1008" s="34">
        <v>2.1666667461395264</v>
      </c>
      <c r="J1008" s="35">
        <f t="shared" si="69"/>
        <v>3.8333333333333335</v>
      </c>
      <c r="K1008" s="36">
        <v>5.25</v>
      </c>
      <c r="L1008" s="36">
        <v>4</v>
      </c>
      <c r="M1008" s="37">
        <v>2.25</v>
      </c>
    </row>
    <row r="1009" spans="1:13" x14ac:dyDescent="0.25">
      <c r="A1009" s="11" t="str">
        <f t="shared" si="67"/>
        <v>PRT_2001</v>
      </c>
      <c r="B1009" t="s">
        <v>30</v>
      </c>
      <c r="C1009" s="7" t="s">
        <v>62</v>
      </c>
      <c r="D1009" s="6">
        <v>2001</v>
      </c>
      <c r="E1009" s="34">
        <f t="shared" si="66"/>
        <v>3.2608739336331687</v>
      </c>
      <c r="F1009" s="35">
        <f t="shared" si="68"/>
        <v>4.3579884767532349</v>
      </c>
      <c r="G1009" s="36">
        <v>3.431926965713501</v>
      </c>
      <c r="H1009" s="36">
        <v>5.2840499877929688</v>
      </c>
      <c r="I1009" s="34">
        <v>1.3492666482925415</v>
      </c>
      <c r="J1009" s="35">
        <f t="shared" si="69"/>
        <v>3.1666666666666665</v>
      </c>
      <c r="K1009" s="36">
        <v>4.25</v>
      </c>
      <c r="L1009" s="36">
        <v>3</v>
      </c>
      <c r="M1009" s="37">
        <v>2.25</v>
      </c>
    </row>
    <row r="1010" spans="1:13" x14ac:dyDescent="0.25">
      <c r="A1010" s="11" t="str">
        <f t="shared" si="67"/>
        <v>PRT_2002</v>
      </c>
      <c r="B1010" t="s">
        <v>30</v>
      </c>
      <c r="C1010" s="7" t="s">
        <v>62</v>
      </c>
      <c r="D1010" s="6">
        <v>2002</v>
      </c>
      <c r="E1010" s="34">
        <f t="shared" si="66"/>
        <v>3.179068386554718</v>
      </c>
      <c r="F1010" s="35">
        <f t="shared" si="68"/>
        <v>4.1079884767532349</v>
      </c>
      <c r="G1010" s="36">
        <v>2.931926965713501</v>
      </c>
      <c r="H1010" s="36">
        <v>5.2840499877929688</v>
      </c>
      <c r="I1010" s="34">
        <v>1.3584333658218384</v>
      </c>
      <c r="J1010" s="35">
        <f t="shared" si="69"/>
        <v>3.1666666666666665</v>
      </c>
      <c r="K1010" s="36">
        <v>4.25</v>
      </c>
      <c r="L1010" s="36">
        <v>3</v>
      </c>
      <c r="M1010" s="37">
        <v>2.25</v>
      </c>
    </row>
    <row r="1011" spans="1:13" x14ac:dyDescent="0.25">
      <c r="A1011" s="11" t="str">
        <f t="shared" si="67"/>
        <v>PRT_2003</v>
      </c>
      <c r="B1011" t="s">
        <v>30</v>
      </c>
      <c r="C1011" s="7" t="s">
        <v>62</v>
      </c>
      <c r="D1011" s="6">
        <v>2003</v>
      </c>
      <c r="E1011" s="34">
        <f t="shared" si="66"/>
        <v>2.991700291633606</v>
      </c>
      <c r="F1011" s="35">
        <f t="shared" si="68"/>
        <v>3.5471009016036987</v>
      </c>
      <c r="G1011" s="36">
        <v>2.556926965713501</v>
      </c>
      <c r="H1011" s="36">
        <v>4.5372748374938965</v>
      </c>
      <c r="I1011" s="34">
        <v>1.3559999465942383</v>
      </c>
      <c r="J1011" s="35">
        <f t="shared" si="69"/>
        <v>3.1666666666666665</v>
      </c>
      <c r="K1011" s="36">
        <v>4.25</v>
      </c>
      <c r="L1011" s="36">
        <v>3</v>
      </c>
      <c r="M1011" s="37">
        <v>2.25</v>
      </c>
    </row>
    <row r="1012" spans="1:13" x14ac:dyDescent="0.25">
      <c r="A1012" s="11" t="str">
        <f t="shared" si="67"/>
        <v>PRT_2004</v>
      </c>
      <c r="B1012" t="s">
        <v>30</v>
      </c>
      <c r="C1012" s="7" t="s">
        <v>62</v>
      </c>
      <c r="D1012" s="6">
        <v>2004</v>
      </c>
      <c r="E1012" s="34">
        <f t="shared" si="66"/>
        <v>2.9419641892115274</v>
      </c>
      <c r="F1012" s="35">
        <f t="shared" si="68"/>
        <v>3.4146509170532227</v>
      </c>
      <c r="G1012" s="36">
        <v>2.5441770553588867</v>
      </c>
      <c r="H1012" s="36">
        <v>4.2851247787475586</v>
      </c>
      <c r="I1012" s="34">
        <v>1.3224833011627197</v>
      </c>
      <c r="J1012" s="35">
        <f t="shared" si="69"/>
        <v>3.1666666666666665</v>
      </c>
      <c r="K1012" s="36">
        <v>4.25</v>
      </c>
      <c r="L1012" s="36">
        <v>3</v>
      </c>
      <c r="M1012" s="37">
        <v>2.25</v>
      </c>
    </row>
    <row r="1013" spans="1:13" x14ac:dyDescent="0.25">
      <c r="A1013" s="11" t="str">
        <f t="shared" si="67"/>
        <v>PRT_2005</v>
      </c>
      <c r="B1013" t="s">
        <v>30</v>
      </c>
      <c r="C1013" s="7" t="s">
        <v>62</v>
      </c>
      <c r="D1013" s="6">
        <v>2005</v>
      </c>
      <c r="E1013" s="34">
        <f t="shared" si="66"/>
        <v>2.788686434427897</v>
      </c>
      <c r="F1013" s="35">
        <f t="shared" si="68"/>
        <v>3.2207759618759155</v>
      </c>
      <c r="G1013" s="36">
        <v>2.1564271450042725</v>
      </c>
      <c r="H1013" s="36">
        <v>4.2851247787475586</v>
      </c>
      <c r="I1013" s="34">
        <v>0.79056668281555176</v>
      </c>
      <c r="J1013" s="35">
        <f t="shared" si="69"/>
        <v>3.1666666666666665</v>
      </c>
      <c r="K1013" s="36">
        <v>4.25</v>
      </c>
      <c r="L1013" s="36">
        <v>3</v>
      </c>
      <c r="M1013" s="37">
        <v>2.25</v>
      </c>
    </row>
    <row r="1014" spans="1:13" x14ac:dyDescent="0.25">
      <c r="A1014" s="11" t="str">
        <f t="shared" si="67"/>
        <v>PRT_2006</v>
      </c>
      <c r="B1014" t="s">
        <v>30</v>
      </c>
      <c r="C1014" s="7" t="s">
        <v>62</v>
      </c>
      <c r="D1014" s="6">
        <v>2006</v>
      </c>
      <c r="E1014" s="34">
        <f t="shared" si="66"/>
        <v>2.4942975640296936</v>
      </c>
      <c r="F1014" s="35">
        <f t="shared" si="68"/>
        <v>2.3489843606948853</v>
      </c>
      <c r="G1014" s="36">
        <v>2.0603437423706055</v>
      </c>
      <c r="H1014" s="36">
        <v>2.637624979019165</v>
      </c>
      <c r="I1014" s="34">
        <v>0.76781666278839111</v>
      </c>
      <c r="J1014" s="35">
        <f t="shared" si="69"/>
        <v>3.1666666666666665</v>
      </c>
      <c r="K1014" s="36">
        <v>4.25</v>
      </c>
      <c r="L1014" s="36">
        <v>3</v>
      </c>
      <c r="M1014" s="37">
        <v>2.25</v>
      </c>
    </row>
    <row r="1015" spans="1:13" x14ac:dyDescent="0.25">
      <c r="A1015" s="11" t="str">
        <f t="shared" si="67"/>
        <v>PRT_2007</v>
      </c>
      <c r="B1015" t="s">
        <v>30</v>
      </c>
      <c r="C1015" s="7" t="s">
        <v>62</v>
      </c>
      <c r="D1015" s="6">
        <v>2007</v>
      </c>
      <c r="E1015" s="34">
        <f t="shared" si="66"/>
        <v>2.4798767169316611</v>
      </c>
      <c r="F1015" s="35">
        <f t="shared" si="68"/>
        <v>2.3037968277931213</v>
      </c>
      <c r="G1015" s="36">
        <v>1.9763437509536743</v>
      </c>
      <c r="H1015" s="36">
        <v>2.6312499046325684</v>
      </c>
      <c r="I1015" s="34">
        <v>0.77166664600372314</v>
      </c>
      <c r="J1015" s="35">
        <f t="shared" si="69"/>
        <v>3.1666666666666665</v>
      </c>
      <c r="K1015" s="36">
        <v>4.25</v>
      </c>
      <c r="L1015" s="36">
        <v>3</v>
      </c>
      <c r="M1015" s="37">
        <v>2.25</v>
      </c>
    </row>
    <row r="1016" spans="1:13" x14ac:dyDescent="0.25">
      <c r="A1016" s="11" t="str">
        <f t="shared" si="67"/>
        <v>PRT_2008</v>
      </c>
      <c r="B1016" t="s">
        <v>30</v>
      </c>
      <c r="C1016" s="7" t="s">
        <v>62</v>
      </c>
      <c r="D1016" s="6">
        <v>2008</v>
      </c>
      <c r="E1016" s="34">
        <f t="shared" si="66"/>
        <v>2.4745109776655831</v>
      </c>
      <c r="F1016" s="35">
        <f t="shared" si="68"/>
        <v>2.2981718182563782</v>
      </c>
      <c r="G1016" s="36">
        <v>1.9763437509536743</v>
      </c>
      <c r="H1016" s="36">
        <v>2.619999885559082</v>
      </c>
      <c r="I1016" s="34">
        <v>0.75072222948074341</v>
      </c>
      <c r="J1016" s="35">
        <f t="shared" si="69"/>
        <v>3.1666666666666665</v>
      </c>
      <c r="K1016" s="36">
        <v>4.25</v>
      </c>
      <c r="L1016" s="36">
        <v>3</v>
      </c>
      <c r="M1016" s="37">
        <v>2.25</v>
      </c>
    </row>
    <row r="1017" spans="1:13" x14ac:dyDescent="0.25">
      <c r="A1017" s="11" t="str">
        <f t="shared" si="67"/>
        <v>PRT_2009</v>
      </c>
      <c r="B1017" t="s">
        <v>30</v>
      </c>
      <c r="C1017" s="7" t="s">
        <v>62</v>
      </c>
      <c r="D1017" s="6">
        <v>2009</v>
      </c>
      <c r="E1017" s="34">
        <f t="shared" si="66"/>
        <v>2.4710202415784202</v>
      </c>
      <c r="F1017" s="35">
        <f t="shared" si="68"/>
        <v>2.2981718182563782</v>
      </c>
      <c r="G1017" s="36">
        <v>1.9763437509536743</v>
      </c>
      <c r="H1017" s="36">
        <v>2.619999885559082</v>
      </c>
      <c r="I1017" s="34">
        <v>0.72977781295776367</v>
      </c>
      <c r="J1017" s="35">
        <f t="shared" si="69"/>
        <v>3.1666666666666665</v>
      </c>
      <c r="K1017" s="36">
        <v>4.25</v>
      </c>
      <c r="L1017" s="36">
        <v>3</v>
      </c>
      <c r="M1017" s="37">
        <v>2.25</v>
      </c>
    </row>
    <row r="1018" spans="1:13" x14ac:dyDescent="0.25">
      <c r="A1018" s="11" t="str">
        <f t="shared" si="67"/>
        <v>PRT_2010</v>
      </c>
      <c r="B1018" t="s">
        <v>30</v>
      </c>
      <c r="C1018" s="7" t="s">
        <v>62</v>
      </c>
      <c r="D1018" s="6">
        <v>2010</v>
      </c>
      <c r="E1018" s="34">
        <f t="shared" si="66"/>
        <v>2.263487845659256</v>
      </c>
      <c r="F1018" s="35">
        <f t="shared" si="68"/>
        <v>1.873171865940094</v>
      </c>
      <c r="G1018" s="36">
        <v>1.9763437509536743</v>
      </c>
      <c r="H1018" s="36">
        <v>1.7699999809265137</v>
      </c>
      <c r="I1018" s="34">
        <v>0.7095833420753479</v>
      </c>
      <c r="J1018" s="35">
        <f t="shared" si="69"/>
        <v>3.0416666666666665</v>
      </c>
      <c r="K1018" s="36">
        <v>3.875</v>
      </c>
      <c r="L1018" s="36">
        <v>3</v>
      </c>
      <c r="M1018" s="37">
        <v>2.25</v>
      </c>
    </row>
    <row r="1019" spans="1:13" x14ac:dyDescent="0.25">
      <c r="A1019" s="11" t="str">
        <f t="shared" si="67"/>
        <v>PRT_2011</v>
      </c>
      <c r="B1019" t="s">
        <v>30</v>
      </c>
      <c r="C1019" s="7" t="s">
        <v>62</v>
      </c>
      <c r="D1019" s="6">
        <v>2011</v>
      </c>
      <c r="E1019" s="34">
        <f t="shared" si="66"/>
        <v>2.1976221104462943</v>
      </c>
      <c r="F1019" s="35">
        <f t="shared" si="68"/>
        <v>1.685671865940094</v>
      </c>
      <c r="G1019" s="36">
        <v>1.6013437509536743</v>
      </c>
      <c r="H1019" s="36">
        <v>1.7699999809265137</v>
      </c>
      <c r="I1019" s="34">
        <v>0.6893889307975769</v>
      </c>
      <c r="J1019" s="35">
        <f t="shared" si="69"/>
        <v>3.0416666666666665</v>
      </c>
      <c r="K1019" s="36">
        <v>3.875</v>
      </c>
      <c r="L1019" s="36">
        <v>3</v>
      </c>
      <c r="M1019" s="37">
        <v>2.25</v>
      </c>
    </row>
    <row r="1020" spans="1:13" x14ac:dyDescent="0.25">
      <c r="A1020" s="11" t="str">
        <f t="shared" si="67"/>
        <v>PRT_2012</v>
      </c>
      <c r="B1020" t="s">
        <v>30</v>
      </c>
      <c r="C1020" s="7" t="s">
        <v>62</v>
      </c>
      <c r="D1020" s="6">
        <v>2012</v>
      </c>
      <c r="E1020" s="34">
        <f t="shared" si="66"/>
        <v>2.1942563652992249</v>
      </c>
      <c r="F1020" s="35">
        <f t="shared" si="68"/>
        <v>1.685671865940094</v>
      </c>
      <c r="G1020" s="36">
        <v>1.6013437509536743</v>
      </c>
      <c r="H1020" s="36">
        <v>1.7699999809265137</v>
      </c>
      <c r="I1020" s="34">
        <v>0.66919445991516113</v>
      </c>
      <c r="J1020" s="35">
        <f t="shared" si="69"/>
        <v>3.0416666666666665</v>
      </c>
      <c r="K1020" s="36">
        <v>3.875</v>
      </c>
      <c r="L1020" s="36">
        <v>3</v>
      </c>
      <c r="M1020" s="37">
        <v>2.25</v>
      </c>
    </row>
    <row r="1021" spans="1:13" x14ac:dyDescent="0.25">
      <c r="A1021" s="11" t="str">
        <f t="shared" si="67"/>
        <v>PRT_2013</v>
      </c>
      <c r="B1021" t="s">
        <v>30</v>
      </c>
      <c r="C1021" s="7" t="s">
        <v>62</v>
      </c>
      <c r="D1021" s="6">
        <v>2013</v>
      </c>
      <c r="E1021" s="34">
        <f t="shared" si="66"/>
        <v>2.0383125046888986</v>
      </c>
      <c r="F1021" s="35">
        <f t="shared" si="68"/>
        <v>1.2279375195503235</v>
      </c>
      <c r="G1021" s="36">
        <v>1.0230000019073486</v>
      </c>
      <c r="H1021" s="36">
        <v>1.4328750371932983</v>
      </c>
      <c r="I1021" s="34">
        <v>0.64899998903274536</v>
      </c>
      <c r="J1021" s="35">
        <f t="shared" si="69"/>
        <v>3.0416666666666665</v>
      </c>
      <c r="K1021" s="36">
        <v>3.875</v>
      </c>
      <c r="L1021" s="36">
        <v>3</v>
      </c>
      <c r="M1021" s="37">
        <v>2.25</v>
      </c>
    </row>
    <row r="1022" spans="1:13" x14ac:dyDescent="0.25">
      <c r="A1022" s="11" t="str">
        <f t="shared" si="67"/>
        <v>SVK_1975</v>
      </c>
      <c r="B1022" s="14" t="s">
        <v>31</v>
      </c>
      <c r="C1022" s="8" t="s">
        <v>63</v>
      </c>
      <c r="D1022" s="4">
        <v>1975</v>
      </c>
      <c r="E1022" s="30">
        <f t="shared" si="66"/>
        <v>6</v>
      </c>
      <c r="F1022" s="31">
        <f t="shared" si="68"/>
        <v>6</v>
      </c>
      <c r="G1022" s="32">
        <v>6</v>
      </c>
      <c r="H1022" s="32">
        <v>6</v>
      </c>
      <c r="I1022" s="30">
        <v>6</v>
      </c>
      <c r="J1022" s="31">
        <f t="shared" si="69"/>
        <v>6</v>
      </c>
      <c r="K1022" s="32">
        <v>6</v>
      </c>
      <c r="L1022" s="32">
        <v>6</v>
      </c>
      <c r="M1022" s="33">
        <v>6</v>
      </c>
    </row>
    <row r="1023" spans="1:13" x14ac:dyDescent="0.25">
      <c r="A1023" s="11" t="str">
        <f t="shared" si="67"/>
        <v>SVK_1976</v>
      </c>
      <c r="B1023" t="s">
        <v>31</v>
      </c>
      <c r="C1023" s="8" t="s">
        <v>63</v>
      </c>
      <c r="D1023" s="4">
        <v>1976</v>
      </c>
      <c r="E1023" s="30">
        <f t="shared" si="66"/>
        <v>6</v>
      </c>
      <c r="F1023" s="31">
        <f t="shared" si="68"/>
        <v>6</v>
      </c>
      <c r="G1023" s="32">
        <v>6</v>
      </c>
      <c r="H1023" s="32">
        <v>6</v>
      </c>
      <c r="I1023" s="30">
        <v>6</v>
      </c>
      <c r="J1023" s="31">
        <f t="shared" si="69"/>
        <v>6</v>
      </c>
      <c r="K1023" s="32">
        <v>6</v>
      </c>
      <c r="L1023" s="32">
        <v>6</v>
      </c>
      <c r="M1023" s="33">
        <v>6</v>
      </c>
    </row>
    <row r="1024" spans="1:13" x14ac:dyDescent="0.25">
      <c r="A1024" s="11" t="str">
        <f t="shared" si="67"/>
        <v>SVK_1977</v>
      </c>
      <c r="B1024" t="s">
        <v>31</v>
      </c>
      <c r="C1024" s="8" t="s">
        <v>63</v>
      </c>
      <c r="D1024" s="4">
        <v>1977</v>
      </c>
      <c r="E1024" s="30">
        <f t="shared" si="66"/>
        <v>6</v>
      </c>
      <c r="F1024" s="31">
        <f t="shared" si="68"/>
        <v>6</v>
      </c>
      <c r="G1024" s="32">
        <v>6</v>
      </c>
      <c r="H1024" s="32">
        <v>6</v>
      </c>
      <c r="I1024" s="30">
        <v>6</v>
      </c>
      <c r="J1024" s="31">
        <f t="shared" si="69"/>
        <v>6</v>
      </c>
      <c r="K1024" s="32">
        <v>6</v>
      </c>
      <c r="L1024" s="32">
        <v>6</v>
      </c>
      <c r="M1024" s="33">
        <v>6</v>
      </c>
    </row>
    <row r="1025" spans="1:13" x14ac:dyDescent="0.25">
      <c r="A1025" s="11" t="str">
        <f t="shared" si="67"/>
        <v>SVK_1978</v>
      </c>
      <c r="B1025" t="s">
        <v>31</v>
      </c>
      <c r="C1025" s="8" t="s">
        <v>63</v>
      </c>
      <c r="D1025" s="4">
        <v>1978</v>
      </c>
      <c r="E1025" s="30">
        <f t="shared" si="66"/>
        <v>6</v>
      </c>
      <c r="F1025" s="31">
        <f t="shared" si="68"/>
        <v>6</v>
      </c>
      <c r="G1025" s="32">
        <v>6</v>
      </c>
      <c r="H1025" s="32">
        <v>6</v>
      </c>
      <c r="I1025" s="30">
        <v>6</v>
      </c>
      <c r="J1025" s="31">
        <f t="shared" si="69"/>
        <v>6</v>
      </c>
      <c r="K1025" s="32">
        <v>6</v>
      </c>
      <c r="L1025" s="32">
        <v>6</v>
      </c>
      <c r="M1025" s="33">
        <v>6</v>
      </c>
    </row>
    <row r="1026" spans="1:13" x14ac:dyDescent="0.25">
      <c r="A1026" s="11" t="str">
        <f t="shared" si="67"/>
        <v>SVK_1979</v>
      </c>
      <c r="B1026" t="s">
        <v>31</v>
      </c>
      <c r="C1026" s="8" t="s">
        <v>63</v>
      </c>
      <c r="D1026" s="4">
        <v>1979</v>
      </c>
      <c r="E1026" s="30">
        <f t="shared" si="66"/>
        <v>6</v>
      </c>
      <c r="F1026" s="31">
        <f t="shared" si="68"/>
        <v>6</v>
      </c>
      <c r="G1026" s="32">
        <v>6</v>
      </c>
      <c r="H1026" s="32">
        <v>6</v>
      </c>
      <c r="I1026" s="30">
        <v>6</v>
      </c>
      <c r="J1026" s="31">
        <f t="shared" si="69"/>
        <v>6</v>
      </c>
      <c r="K1026" s="32">
        <v>6</v>
      </c>
      <c r="L1026" s="32">
        <v>6</v>
      </c>
      <c r="M1026" s="33">
        <v>6</v>
      </c>
    </row>
    <row r="1027" spans="1:13" x14ac:dyDescent="0.25">
      <c r="A1027" s="11" t="str">
        <f t="shared" si="67"/>
        <v>SVK_1980</v>
      </c>
      <c r="B1027" t="s">
        <v>31</v>
      </c>
      <c r="C1027" s="8" t="s">
        <v>63</v>
      </c>
      <c r="D1027" s="4">
        <v>1980</v>
      </c>
      <c r="E1027" s="30">
        <f t="shared" si="66"/>
        <v>6</v>
      </c>
      <c r="F1027" s="31">
        <f t="shared" si="68"/>
        <v>6</v>
      </c>
      <c r="G1027" s="32">
        <v>6</v>
      </c>
      <c r="H1027" s="32">
        <v>6</v>
      </c>
      <c r="I1027" s="30">
        <v>6</v>
      </c>
      <c r="J1027" s="31">
        <f t="shared" si="69"/>
        <v>6</v>
      </c>
      <c r="K1027" s="32">
        <v>6</v>
      </c>
      <c r="L1027" s="32">
        <v>6</v>
      </c>
      <c r="M1027" s="33">
        <v>6</v>
      </c>
    </row>
    <row r="1028" spans="1:13" x14ac:dyDescent="0.25">
      <c r="A1028" s="11" t="str">
        <f t="shared" si="67"/>
        <v>SVK_1981</v>
      </c>
      <c r="B1028" t="s">
        <v>31</v>
      </c>
      <c r="C1028" s="8" t="s">
        <v>63</v>
      </c>
      <c r="D1028" s="4">
        <v>1981</v>
      </c>
      <c r="E1028" s="30">
        <f t="shared" si="66"/>
        <v>6</v>
      </c>
      <c r="F1028" s="31">
        <f t="shared" si="68"/>
        <v>6</v>
      </c>
      <c r="G1028" s="32">
        <v>6</v>
      </c>
      <c r="H1028" s="32">
        <v>6</v>
      </c>
      <c r="I1028" s="30">
        <v>6</v>
      </c>
      <c r="J1028" s="31">
        <f t="shared" si="69"/>
        <v>6</v>
      </c>
      <c r="K1028" s="32">
        <v>6</v>
      </c>
      <c r="L1028" s="32">
        <v>6</v>
      </c>
      <c r="M1028" s="33">
        <v>6</v>
      </c>
    </row>
    <row r="1029" spans="1:13" x14ac:dyDescent="0.25">
      <c r="A1029" s="11" t="str">
        <f t="shared" si="67"/>
        <v>SVK_1982</v>
      </c>
      <c r="B1029" t="s">
        <v>31</v>
      </c>
      <c r="C1029" s="8" t="s">
        <v>63</v>
      </c>
      <c r="D1029" s="4">
        <v>1982</v>
      </c>
      <c r="E1029" s="30">
        <f t="shared" si="66"/>
        <v>6</v>
      </c>
      <c r="F1029" s="31">
        <f t="shared" si="68"/>
        <v>6</v>
      </c>
      <c r="G1029" s="32">
        <v>6</v>
      </c>
      <c r="H1029" s="32">
        <v>6</v>
      </c>
      <c r="I1029" s="30">
        <v>6</v>
      </c>
      <c r="J1029" s="31">
        <f t="shared" si="69"/>
        <v>6</v>
      </c>
      <c r="K1029" s="32">
        <v>6</v>
      </c>
      <c r="L1029" s="32">
        <v>6</v>
      </c>
      <c r="M1029" s="33">
        <v>6</v>
      </c>
    </row>
    <row r="1030" spans="1:13" x14ac:dyDescent="0.25">
      <c r="A1030" s="11" t="str">
        <f t="shared" si="67"/>
        <v>SVK_1983</v>
      </c>
      <c r="B1030" t="s">
        <v>31</v>
      </c>
      <c r="C1030" s="8" t="s">
        <v>63</v>
      </c>
      <c r="D1030" s="4">
        <v>1983</v>
      </c>
      <c r="E1030" s="30">
        <f t="shared" si="66"/>
        <v>6</v>
      </c>
      <c r="F1030" s="31">
        <f t="shared" si="68"/>
        <v>6</v>
      </c>
      <c r="G1030" s="32">
        <v>6</v>
      </c>
      <c r="H1030" s="32">
        <v>6</v>
      </c>
      <c r="I1030" s="30">
        <v>6</v>
      </c>
      <c r="J1030" s="31">
        <f t="shared" si="69"/>
        <v>6</v>
      </c>
      <c r="K1030" s="32">
        <v>6</v>
      </c>
      <c r="L1030" s="32">
        <v>6</v>
      </c>
      <c r="M1030" s="33">
        <v>6</v>
      </c>
    </row>
    <row r="1031" spans="1:13" x14ac:dyDescent="0.25">
      <c r="A1031" s="11" t="str">
        <f t="shared" ref="A1031:A1089" si="70">B1031&amp;"_"&amp;D1031</f>
        <v>SVK_1984</v>
      </c>
      <c r="B1031" t="s">
        <v>31</v>
      </c>
      <c r="C1031" s="8" t="s">
        <v>63</v>
      </c>
      <c r="D1031" s="4">
        <v>1984</v>
      </c>
      <c r="E1031" s="30">
        <f t="shared" si="66"/>
        <v>6</v>
      </c>
      <c r="F1031" s="31">
        <f t="shared" ref="F1031:F1089" si="71">AVERAGE(G1031:H1031)</f>
        <v>6</v>
      </c>
      <c r="G1031" s="32">
        <v>6</v>
      </c>
      <c r="H1031" s="32">
        <v>6</v>
      </c>
      <c r="I1031" s="30">
        <v>6</v>
      </c>
      <c r="J1031" s="31">
        <f t="shared" ref="J1031:J1089" si="72">AVERAGE(K1031:M1031)</f>
        <v>6</v>
      </c>
      <c r="K1031" s="32">
        <v>6</v>
      </c>
      <c r="L1031" s="32">
        <v>6</v>
      </c>
      <c r="M1031" s="33">
        <v>6</v>
      </c>
    </row>
    <row r="1032" spans="1:13" x14ac:dyDescent="0.25">
      <c r="A1032" s="11" t="str">
        <f t="shared" si="70"/>
        <v>SVK_1985</v>
      </c>
      <c r="B1032" t="s">
        <v>31</v>
      </c>
      <c r="C1032" s="8" t="s">
        <v>63</v>
      </c>
      <c r="D1032" s="4">
        <v>1985</v>
      </c>
      <c r="E1032" s="30">
        <f t="shared" ref="E1032:E1095" si="73">IF(AND(G1032=".",H1032=".",I1032=".",K1032=".",L1032=".",M1032="."),".",AVERAGE(G1032,H1032,I1032,K1032,L1032,M1032))</f>
        <v>6</v>
      </c>
      <c r="F1032" s="31">
        <f t="shared" si="71"/>
        <v>6</v>
      </c>
      <c r="G1032" s="32">
        <v>6</v>
      </c>
      <c r="H1032" s="32">
        <v>6</v>
      </c>
      <c r="I1032" s="30">
        <v>6</v>
      </c>
      <c r="J1032" s="31">
        <f t="shared" si="72"/>
        <v>6</v>
      </c>
      <c r="K1032" s="32">
        <v>6</v>
      </c>
      <c r="L1032" s="32">
        <v>6</v>
      </c>
      <c r="M1032" s="33">
        <v>6</v>
      </c>
    </row>
    <row r="1033" spans="1:13" x14ac:dyDescent="0.25">
      <c r="A1033" s="11" t="str">
        <f t="shared" si="70"/>
        <v>SVK_1986</v>
      </c>
      <c r="B1033" t="s">
        <v>31</v>
      </c>
      <c r="C1033" s="8" t="s">
        <v>63</v>
      </c>
      <c r="D1033" s="4">
        <v>1986</v>
      </c>
      <c r="E1033" s="30">
        <f t="shared" si="73"/>
        <v>6</v>
      </c>
      <c r="F1033" s="31">
        <f t="shared" si="71"/>
        <v>6</v>
      </c>
      <c r="G1033" s="32">
        <v>6</v>
      </c>
      <c r="H1033" s="32">
        <v>6</v>
      </c>
      <c r="I1033" s="30">
        <v>6</v>
      </c>
      <c r="J1033" s="31">
        <f t="shared" si="72"/>
        <v>6</v>
      </c>
      <c r="K1033" s="32">
        <v>6</v>
      </c>
      <c r="L1033" s="32">
        <v>6</v>
      </c>
      <c r="M1033" s="33">
        <v>6</v>
      </c>
    </row>
    <row r="1034" spans="1:13" x14ac:dyDescent="0.25">
      <c r="A1034" s="11" t="str">
        <f t="shared" si="70"/>
        <v>SVK_1987</v>
      </c>
      <c r="B1034" t="s">
        <v>31</v>
      </c>
      <c r="C1034" s="8" t="s">
        <v>63</v>
      </c>
      <c r="D1034" s="4">
        <v>1987</v>
      </c>
      <c r="E1034" s="30">
        <f t="shared" si="73"/>
        <v>6</v>
      </c>
      <c r="F1034" s="31">
        <f t="shared" si="71"/>
        <v>6</v>
      </c>
      <c r="G1034" s="32">
        <v>6</v>
      </c>
      <c r="H1034" s="32">
        <v>6</v>
      </c>
      <c r="I1034" s="30">
        <v>6</v>
      </c>
      <c r="J1034" s="31">
        <f t="shared" si="72"/>
        <v>6</v>
      </c>
      <c r="K1034" s="32">
        <v>6</v>
      </c>
      <c r="L1034" s="32">
        <v>6</v>
      </c>
      <c r="M1034" s="33">
        <v>6</v>
      </c>
    </row>
    <row r="1035" spans="1:13" x14ac:dyDescent="0.25">
      <c r="A1035" s="11" t="str">
        <f t="shared" si="70"/>
        <v>SVK_1988</v>
      </c>
      <c r="B1035" t="s">
        <v>31</v>
      </c>
      <c r="C1035" s="8" t="s">
        <v>63</v>
      </c>
      <c r="D1035" s="4">
        <v>1988</v>
      </c>
      <c r="E1035" s="30">
        <f t="shared" si="73"/>
        <v>6</v>
      </c>
      <c r="F1035" s="31">
        <f t="shared" si="71"/>
        <v>6</v>
      </c>
      <c r="G1035" s="32">
        <v>6</v>
      </c>
      <c r="H1035" s="32">
        <v>6</v>
      </c>
      <c r="I1035" s="30">
        <v>6</v>
      </c>
      <c r="J1035" s="31">
        <f t="shared" si="72"/>
        <v>6</v>
      </c>
      <c r="K1035" s="32">
        <v>6</v>
      </c>
      <c r="L1035" s="32">
        <v>6</v>
      </c>
      <c r="M1035" s="33">
        <v>6</v>
      </c>
    </row>
    <row r="1036" spans="1:13" x14ac:dyDescent="0.25">
      <c r="A1036" s="11" t="str">
        <f t="shared" si="70"/>
        <v>SVK_1989</v>
      </c>
      <c r="B1036" t="s">
        <v>31</v>
      </c>
      <c r="C1036" s="8" t="s">
        <v>63</v>
      </c>
      <c r="D1036" s="4">
        <v>1989</v>
      </c>
      <c r="E1036" s="30">
        <f t="shared" si="73"/>
        <v>6</v>
      </c>
      <c r="F1036" s="31">
        <f t="shared" si="71"/>
        <v>6</v>
      </c>
      <c r="G1036" s="32">
        <v>6</v>
      </c>
      <c r="H1036" s="32">
        <v>6</v>
      </c>
      <c r="I1036" s="30">
        <v>6</v>
      </c>
      <c r="J1036" s="31">
        <f t="shared" si="72"/>
        <v>6</v>
      </c>
      <c r="K1036" s="32">
        <v>6</v>
      </c>
      <c r="L1036" s="32">
        <v>6</v>
      </c>
      <c r="M1036" s="33">
        <v>6</v>
      </c>
    </row>
    <row r="1037" spans="1:13" x14ac:dyDescent="0.25">
      <c r="A1037" s="11" t="str">
        <f t="shared" si="70"/>
        <v>SVK_1990</v>
      </c>
      <c r="B1037" t="s">
        <v>31</v>
      </c>
      <c r="C1037" s="8" t="s">
        <v>63</v>
      </c>
      <c r="D1037" s="4">
        <v>1990</v>
      </c>
      <c r="E1037" s="30">
        <f t="shared" si="73"/>
        <v>6</v>
      </c>
      <c r="F1037" s="31">
        <f t="shared" si="71"/>
        <v>6</v>
      </c>
      <c r="G1037" s="32">
        <v>6</v>
      </c>
      <c r="H1037" s="32">
        <v>6</v>
      </c>
      <c r="I1037" s="30">
        <v>6</v>
      </c>
      <c r="J1037" s="31">
        <f t="shared" si="72"/>
        <v>6</v>
      </c>
      <c r="K1037" s="32">
        <v>6</v>
      </c>
      <c r="L1037" s="32">
        <v>6</v>
      </c>
      <c r="M1037" s="33">
        <v>6</v>
      </c>
    </row>
    <row r="1038" spans="1:13" x14ac:dyDescent="0.25">
      <c r="A1038" s="11" t="str">
        <f t="shared" si="70"/>
        <v>SVK_1991</v>
      </c>
      <c r="B1038" t="s">
        <v>31</v>
      </c>
      <c r="C1038" s="8" t="s">
        <v>63</v>
      </c>
      <c r="D1038" s="4">
        <v>1991</v>
      </c>
      <c r="E1038" s="30">
        <f t="shared" si="73"/>
        <v>5.5</v>
      </c>
      <c r="F1038" s="31">
        <f t="shared" si="71"/>
        <v>6</v>
      </c>
      <c r="G1038" s="32">
        <v>6</v>
      </c>
      <c r="H1038" s="32">
        <v>6</v>
      </c>
      <c r="I1038" s="30">
        <v>6</v>
      </c>
      <c r="J1038" s="31">
        <f t="shared" si="72"/>
        <v>5</v>
      </c>
      <c r="K1038" s="32">
        <v>6</v>
      </c>
      <c r="L1038" s="32">
        <v>6</v>
      </c>
      <c r="M1038" s="33">
        <v>3</v>
      </c>
    </row>
    <row r="1039" spans="1:13" x14ac:dyDescent="0.25">
      <c r="A1039" s="11" t="str">
        <f t="shared" si="70"/>
        <v>SVK_1992</v>
      </c>
      <c r="B1039" t="s">
        <v>31</v>
      </c>
      <c r="C1039" s="8" t="s">
        <v>63</v>
      </c>
      <c r="D1039" s="4">
        <v>1992</v>
      </c>
      <c r="E1039" s="30">
        <f t="shared" si="73"/>
        <v>5.5</v>
      </c>
      <c r="F1039" s="31">
        <f t="shared" si="71"/>
        <v>6</v>
      </c>
      <c r="G1039" s="32">
        <v>6</v>
      </c>
      <c r="H1039" s="32">
        <v>6</v>
      </c>
      <c r="I1039" s="30">
        <v>6</v>
      </c>
      <c r="J1039" s="31">
        <f t="shared" si="72"/>
        <v>5</v>
      </c>
      <c r="K1039" s="32">
        <v>6</v>
      </c>
      <c r="L1039" s="32">
        <v>6</v>
      </c>
      <c r="M1039" s="33">
        <v>3</v>
      </c>
    </row>
    <row r="1040" spans="1:13" x14ac:dyDescent="0.25">
      <c r="A1040" s="11" t="str">
        <f t="shared" si="70"/>
        <v>SVK_1993</v>
      </c>
      <c r="B1040" t="s">
        <v>31</v>
      </c>
      <c r="C1040" s="8" t="s">
        <v>63</v>
      </c>
      <c r="D1040" s="4">
        <v>1993</v>
      </c>
      <c r="E1040" s="30">
        <f t="shared" si="73"/>
        <v>5.083333333333333</v>
      </c>
      <c r="F1040" s="31">
        <f t="shared" si="71"/>
        <v>6</v>
      </c>
      <c r="G1040" s="32">
        <v>6</v>
      </c>
      <c r="H1040" s="32">
        <v>6</v>
      </c>
      <c r="I1040" s="30">
        <v>6</v>
      </c>
      <c r="J1040" s="31">
        <f t="shared" si="72"/>
        <v>4.166666666666667</v>
      </c>
      <c r="K1040" s="32">
        <v>3.5</v>
      </c>
      <c r="L1040" s="32">
        <v>6</v>
      </c>
      <c r="M1040" s="33">
        <v>3</v>
      </c>
    </row>
    <row r="1041" spans="1:13" x14ac:dyDescent="0.25">
      <c r="A1041" s="11" t="str">
        <f t="shared" si="70"/>
        <v>SVK_1994</v>
      </c>
      <c r="B1041" t="s">
        <v>31</v>
      </c>
      <c r="C1041" s="8" t="s">
        <v>63</v>
      </c>
      <c r="D1041" s="4">
        <v>1994</v>
      </c>
      <c r="E1041" s="30">
        <f t="shared" si="73"/>
        <v>5.083333333333333</v>
      </c>
      <c r="F1041" s="31">
        <f t="shared" si="71"/>
        <v>6</v>
      </c>
      <c r="G1041" s="32">
        <v>6</v>
      </c>
      <c r="H1041" s="32">
        <v>6</v>
      </c>
      <c r="I1041" s="30">
        <v>6</v>
      </c>
      <c r="J1041" s="31">
        <f t="shared" si="72"/>
        <v>4.166666666666667</v>
      </c>
      <c r="K1041" s="32">
        <v>3.5</v>
      </c>
      <c r="L1041" s="32">
        <v>6</v>
      </c>
      <c r="M1041" s="33">
        <v>3</v>
      </c>
    </row>
    <row r="1042" spans="1:13" x14ac:dyDescent="0.25">
      <c r="A1042" s="11" t="str">
        <f t="shared" si="70"/>
        <v>SVK_1995</v>
      </c>
      <c r="B1042" t="s">
        <v>31</v>
      </c>
      <c r="C1042" s="8" t="s">
        <v>63</v>
      </c>
      <c r="D1042" s="4">
        <v>1995</v>
      </c>
      <c r="E1042" s="30">
        <f t="shared" si="73"/>
        <v>5.083333333333333</v>
      </c>
      <c r="F1042" s="31">
        <f t="shared" si="71"/>
        <v>6</v>
      </c>
      <c r="G1042" s="32">
        <v>6</v>
      </c>
      <c r="H1042" s="32">
        <v>6</v>
      </c>
      <c r="I1042" s="30">
        <v>6</v>
      </c>
      <c r="J1042" s="31">
        <f t="shared" si="72"/>
        <v>4.166666666666667</v>
      </c>
      <c r="K1042" s="32">
        <v>3.5</v>
      </c>
      <c r="L1042" s="32">
        <v>6</v>
      </c>
      <c r="M1042" s="33">
        <v>3</v>
      </c>
    </row>
    <row r="1043" spans="1:13" x14ac:dyDescent="0.25">
      <c r="A1043" s="11" t="str">
        <f t="shared" si="70"/>
        <v>SVK_1996</v>
      </c>
      <c r="B1043" t="s">
        <v>31</v>
      </c>
      <c r="C1043" s="8" t="s">
        <v>63</v>
      </c>
      <c r="D1043" s="4">
        <v>1996</v>
      </c>
      <c r="E1043" s="30">
        <f t="shared" si="73"/>
        <v>5.083333333333333</v>
      </c>
      <c r="F1043" s="31">
        <f t="shared" si="71"/>
        <v>6</v>
      </c>
      <c r="G1043" s="32">
        <v>6</v>
      </c>
      <c r="H1043" s="32">
        <v>6</v>
      </c>
      <c r="I1043" s="30">
        <v>6</v>
      </c>
      <c r="J1043" s="31">
        <f t="shared" si="72"/>
        <v>4.166666666666667</v>
      </c>
      <c r="K1043" s="32">
        <v>3.5</v>
      </c>
      <c r="L1043" s="32">
        <v>6</v>
      </c>
      <c r="M1043" s="33">
        <v>3</v>
      </c>
    </row>
    <row r="1044" spans="1:13" x14ac:dyDescent="0.25">
      <c r="A1044" s="11" t="str">
        <f t="shared" si="70"/>
        <v>SVK_1997</v>
      </c>
      <c r="B1044" t="s">
        <v>31</v>
      </c>
      <c r="C1044" s="8" t="s">
        <v>63</v>
      </c>
      <c r="D1044" s="4">
        <v>1997</v>
      </c>
      <c r="E1044" s="30">
        <f t="shared" si="73"/>
        <v>5.041666666666667</v>
      </c>
      <c r="F1044" s="31">
        <f t="shared" si="71"/>
        <v>6</v>
      </c>
      <c r="G1044" s="32">
        <v>6</v>
      </c>
      <c r="H1044" s="32">
        <v>6</v>
      </c>
      <c r="I1044" s="30">
        <v>5.75</v>
      </c>
      <c r="J1044" s="31">
        <f t="shared" si="72"/>
        <v>4.166666666666667</v>
      </c>
      <c r="K1044" s="32">
        <v>3.5</v>
      </c>
      <c r="L1044" s="32">
        <v>6</v>
      </c>
      <c r="M1044" s="33">
        <v>3</v>
      </c>
    </row>
    <row r="1045" spans="1:13" x14ac:dyDescent="0.25">
      <c r="A1045" s="11" t="str">
        <f t="shared" si="70"/>
        <v>SVK_1998</v>
      </c>
      <c r="B1045" t="s">
        <v>31</v>
      </c>
      <c r="C1045" s="8" t="s">
        <v>63</v>
      </c>
      <c r="D1045" s="4">
        <v>1998</v>
      </c>
      <c r="E1045" s="30">
        <f t="shared" si="73"/>
        <v>4.7855556011199951</v>
      </c>
      <c r="F1045" s="31">
        <f t="shared" si="71"/>
        <v>6</v>
      </c>
      <c r="G1045" s="32">
        <v>6</v>
      </c>
      <c r="H1045" s="32">
        <v>6</v>
      </c>
      <c r="I1045" s="30">
        <v>5.2133336067199707</v>
      </c>
      <c r="J1045" s="31">
        <f t="shared" si="72"/>
        <v>3.8333333333333335</v>
      </c>
      <c r="K1045" s="32">
        <v>3.5</v>
      </c>
      <c r="L1045" s="32">
        <v>5</v>
      </c>
      <c r="M1045" s="33">
        <v>3</v>
      </c>
    </row>
    <row r="1046" spans="1:13" x14ac:dyDescent="0.25">
      <c r="A1046" s="11" t="str">
        <f t="shared" si="70"/>
        <v>SVK_1999</v>
      </c>
      <c r="B1046" t="s">
        <v>31</v>
      </c>
      <c r="C1046" s="8" t="s">
        <v>63</v>
      </c>
      <c r="D1046" s="4">
        <v>1999</v>
      </c>
      <c r="E1046" s="30">
        <f t="shared" si="73"/>
        <v>4.7794444561004639</v>
      </c>
      <c r="F1046" s="31">
        <f t="shared" si="71"/>
        <v>6</v>
      </c>
      <c r="G1046" s="32">
        <v>6</v>
      </c>
      <c r="H1046" s="32">
        <v>6</v>
      </c>
      <c r="I1046" s="30">
        <v>5.1766667366027832</v>
      </c>
      <c r="J1046" s="31">
        <f t="shared" si="72"/>
        <v>3.8333333333333335</v>
      </c>
      <c r="K1046" s="32">
        <v>3.5</v>
      </c>
      <c r="L1046" s="32">
        <v>5</v>
      </c>
      <c r="M1046" s="33">
        <v>3</v>
      </c>
    </row>
    <row r="1047" spans="1:13" x14ac:dyDescent="0.25">
      <c r="A1047" s="11" t="str">
        <f t="shared" si="70"/>
        <v>SVK_2000</v>
      </c>
      <c r="B1047" t="s">
        <v>31</v>
      </c>
      <c r="C1047" s="8" t="s">
        <v>63</v>
      </c>
      <c r="D1047" s="4">
        <v>2000</v>
      </c>
      <c r="E1047" s="30">
        <f t="shared" si="73"/>
        <v>4.479166666666667</v>
      </c>
      <c r="F1047" s="31">
        <f t="shared" si="71"/>
        <v>6</v>
      </c>
      <c r="G1047" s="32">
        <v>6</v>
      </c>
      <c r="H1047" s="32">
        <v>6</v>
      </c>
      <c r="I1047" s="30">
        <v>4.375</v>
      </c>
      <c r="J1047" s="31">
        <f t="shared" si="72"/>
        <v>3.5</v>
      </c>
      <c r="K1047" s="32">
        <v>3.5</v>
      </c>
      <c r="L1047" s="32">
        <v>4</v>
      </c>
      <c r="M1047" s="33">
        <v>3</v>
      </c>
    </row>
    <row r="1048" spans="1:13" x14ac:dyDescent="0.25">
      <c r="A1048" s="11" t="str">
        <f t="shared" si="70"/>
        <v>SVK_2001</v>
      </c>
      <c r="B1048" t="s">
        <v>31</v>
      </c>
      <c r="C1048" s="8" t="s">
        <v>63</v>
      </c>
      <c r="D1048" s="4">
        <v>2001</v>
      </c>
      <c r="E1048" s="30">
        <f t="shared" si="73"/>
        <v>4.2647221883138018</v>
      </c>
      <c r="F1048" s="31">
        <f t="shared" si="71"/>
        <v>5.875</v>
      </c>
      <c r="G1048" s="32">
        <v>6</v>
      </c>
      <c r="H1048" s="32">
        <v>5.75</v>
      </c>
      <c r="I1048" s="30">
        <v>4.3383331298828125</v>
      </c>
      <c r="J1048" s="31">
        <f t="shared" si="72"/>
        <v>3.1666666666666665</v>
      </c>
      <c r="K1048" s="32">
        <v>3.5</v>
      </c>
      <c r="L1048" s="32">
        <v>3</v>
      </c>
      <c r="M1048" s="33">
        <v>3</v>
      </c>
    </row>
    <row r="1049" spans="1:13" x14ac:dyDescent="0.25">
      <c r="A1049" s="11" t="str">
        <f t="shared" si="70"/>
        <v>SVK_2002</v>
      </c>
      <c r="B1049" t="s">
        <v>31</v>
      </c>
      <c r="C1049" s="8" t="s">
        <v>63</v>
      </c>
      <c r="D1049" s="4">
        <v>2002</v>
      </c>
      <c r="E1049" s="30">
        <f t="shared" si="73"/>
        <v>3.7079860766728721</v>
      </c>
      <c r="F1049" s="31">
        <f t="shared" si="71"/>
        <v>4.6422915458679199</v>
      </c>
      <c r="G1049" s="32">
        <v>4.4345831871032715</v>
      </c>
      <c r="H1049" s="32">
        <v>4.8499999046325684</v>
      </c>
      <c r="I1049" s="30">
        <v>3.8383333683013916</v>
      </c>
      <c r="J1049" s="31">
        <f t="shared" si="72"/>
        <v>3.0416666666666665</v>
      </c>
      <c r="K1049" s="32">
        <v>3.125</v>
      </c>
      <c r="L1049" s="32">
        <v>3</v>
      </c>
      <c r="M1049" s="33">
        <v>3</v>
      </c>
    </row>
    <row r="1050" spans="1:13" x14ac:dyDescent="0.25">
      <c r="A1050" s="11" t="str">
        <f t="shared" si="70"/>
        <v>SVK_2003</v>
      </c>
      <c r="B1050" t="s">
        <v>31</v>
      </c>
      <c r="C1050" s="8" t="s">
        <v>63</v>
      </c>
      <c r="D1050" s="4">
        <v>2003</v>
      </c>
      <c r="E1050" s="30">
        <f t="shared" si="73"/>
        <v>3.3236527442932129</v>
      </c>
      <c r="F1050" s="31">
        <f t="shared" si="71"/>
        <v>4.5172915458679199</v>
      </c>
      <c r="G1050" s="32">
        <v>4.4345831871032715</v>
      </c>
      <c r="H1050" s="32">
        <v>4.5999999046325684</v>
      </c>
      <c r="I1050" s="30">
        <v>2.8323333263397217</v>
      </c>
      <c r="J1050" s="31">
        <f t="shared" si="72"/>
        <v>2.6916666825612388</v>
      </c>
      <c r="K1050" s="32">
        <v>3.125</v>
      </c>
      <c r="L1050" s="32">
        <v>2.7000000476837158</v>
      </c>
      <c r="M1050" s="33">
        <v>2.25</v>
      </c>
    </row>
    <row r="1051" spans="1:13" x14ac:dyDescent="0.25">
      <c r="A1051" s="11" t="str">
        <f t="shared" si="70"/>
        <v>SVK_2004</v>
      </c>
      <c r="B1051" t="s">
        <v>31</v>
      </c>
      <c r="C1051" s="8" t="s">
        <v>63</v>
      </c>
      <c r="D1051" s="4">
        <v>2004</v>
      </c>
      <c r="E1051" s="30">
        <f t="shared" si="73"/>
        <v>3.1665138403574624</v>
      </c>
      <c r="F1051" s="31">
        <f t="shared" si="71"/>
        <v>4.0485415458679199</v>
      </c>
      <c r="G1051" s="32">
        <v>3.6845831871032715</v>
      </c>
      <c r="H1051" s="32">
        <v>4.4124999046325684</v>
      </c>
      <c r="I1051" s="30">
        <v>2.8269999027252197</v>
      </c>
      <c r="J1051" s="31">
        <f t="shared" si="72"/>
        <v>2.6916666825612388</v>
      </c>
      <c r="K1051" s="32">
        <v>3.125</v>
      </c>
      <c r="L1051" s="32">
        <v>2.7000000476837158</v>
      </c>
      <c r="M1051" s="33">
        <v>2.25</v>
      </c>
    </row>
    <row r="1052" spans="1:13" x14ac:dyDescent="0.25">
      <c r="A1052" s="11" t="str">
        <f t="shared" si="70"/>
        <v>SVK_2005</v>
      </c>
      <c r="B1052" t="s">
        <v>31</v>
      </c>
      <c r="C1052" s="8" t="s">
        <v>63</v>
      </c>
      <c r="D1052" s="4">
        <v>2005</v>
      </c>
      <c r="E1052" s="30">
        <f t="shared" si="73"/>
        <v>2.6864582498868308</v>
      </c>
      <c r="F1052" s="31">
        <f t="shared" si="71"/>
        <v>3.9510414600372314</v>
      </c>
      <c r="G1052" s="32">
        <v>3.6845831871032715</v>
      </c>
      <c r="H1052" s="32">
        <v>4.2174997329711914</v>
      </c>
      <c r="I1052" s="30">
        <v>1.8216665983200073</v>
      </c>
      <c r="J1052" s="31">
        <f t="shared" si="72"/>
        <v>2.1316666603088379</v>
      </c>
      <c r="K1052" s="32">
        <v>3.125</v>
      </c>
      <c r="L1052" s="32">
        <v>1.0199999809265137</v>
      </c>
      <c r="M1052" s="33">
        <v>2.25</v>
      </c>
    </row>
    <row r="1053" spans="1:13" x14ac:dyDescent="0.25">
      <c r="A1053" s="11" t="str">
        <f t="shared" si="70"/>
        <v>SVK_2006</v>
      </c>
      <c r="B1053" t="s">
        <v>31</v>
      </c>
      <c r="C1053" s="8" t="s">
        <v>63</v>
      </c>
      <c r="D1053" s="4">
        <v>2006</v>
      </c>
      <c r="E1053" s="30">
        <f t="shared" si="73"/>
        <v>2.6131249268849692</v>
      </c>
      <c r="F1053" s="31">
        <f t="shared" si="71"/>
        <v>3.7335414886474609</v>
      </c>
      <c r="G1053" s="32">
        <v>3.4370832443237305</v>
      </c>
      <c r="H1053" s="32">
        <v>4.0299997329711914</v>
      </c>
      <c r="I1053" s="30">
        <v>1.8166666030883789</v>
      </c>
      <c r="J1053" s="31">
        <f t="shared" si="72"/>
        <v>2.1316666603088379</v>
      </c>
      <c r="K1053" s="32">
        <v>3.125</v>
      </c>
      <c r="L1053" s="32">
        <v>1.0199999809265137</v>
      </c>
      <c r="M1053" s="33">
        <v>2.25</v>
      </c>
    </row>
    <row r="1054" spans="1:13" x14ac:dyDescent="0.25">
      <c r="A1054" s="11" t="str">
        <f t="shared" si="70"/>
        <v>SVK_2007</v>
      </c>
      <c r="B1054" t="s">
        <v>31</v>
      </c>
      <c r="C1054" s="8" t="s">
        <v>63</v>
      </c>
      <c r="D1054" s="4">
        <v>2007</v>
      </c>
      <c r="E1054" s="30">
        <f t="shared" si="73"/>
        <v>2.1628819108009338</v>
      </c>
      <c r="F1054" s="31">
        <f t="shared" si="71"/>
        <v>3.0203124284744263</v>
      </c>
      <c r="G1054" s="32">
        <v>2.6506249904632568</v>
      </c>
      <c r="H1054" s="32">
        <v>3.3899998664855957</v>
      </c>
      <c r="I1054" s="30">
        <v>1.5616666078567505</v>
      </c>
      <c r="J1054" s="31">
        <f t="shared" si="72"/>
        <v>1.7916666666666667</v>
      </c>
      <c r="K1054" s="32">
        <v>3.125</v>
      </c>
      <c r="L1054" s="32">
        <v>0</v>
      </c>
      <c r="M1054" s="33">
        <v>2.25</v>
      </c>
    </row>
    <row r="1055" spans="1:13" x14ac:dyDescent="0.25">
      <c r="A1055" s="11" t="str">
        <f t="shared" si="70"/>
        <v>SVK_2008</v>
      </c>
      <c r="B1055" t="s">
        <v>31</v>
      </c>
      <c r="C1055" s="8" t="s">
        <v>63</v>
      </c>
      <c r="D1055" s="4">
        <v>2008</v>
      </c>
      <c r="E1055" s="30">
        <f t="shared" si="73"/>
        <v>2.1614513595898948</v>
      </c>
      <c r="F1055" s="31">
        <f t="shared" si="71"/>
        <v>3.0203124284744263</v>
      </c>
      <c r="G1055" s="32">
        <v>2.6506249904632568</v>
      </c>
      <c r="H1055" s="32">
        <v>3.3899998664855957</v>
      </c>
      <c r="I1055" s="30">
        <v>1.5530833005905151</v>
      </c>
      <c r="J1055" s="31">
        <f t="shared" si="72"/>
        <v>1.7916666666666667</v>
      </c>
      <c r="K1055" s="32">
        <v>3.125</v>
      </c>
      <c r="L1055" s="32">
        <v>0</v>
      </c>
      <c r="M1055" s="33">
        <v>2.25</v>
      </c>
    </row>
    <row r="1056" spans="1:13" x14ac:dyDescent="0.25">
      <c r="A1056" s="11" t="str">
        <f t="shared" si="70"/>
        <v>SVK_2009</v>
      </c>
      <c r="B1056" t="s">
        <v>31</v>
      </c>
      <c r="C1056" s="8" t="s">
        <v>63</v>
      </c>
      <c r="D1056" s="4">
        <v>2009</v>
      </c>
      <c r="E1056" s="30">
        <f t="shared" si="73"/>
        <v>2.0766874750455222</v>
      </c>
      <c r="F1056" s="31">
        <f t="shared" si="71"/>
        <v>2.7703124284744263</v>
      </c>
      <c r="G1056" s="32">
        <v>2.1506249904632568</v>
      </c>
      <c r="H1056" s="32">
        <v>3.3899998664855957</v>
      </c>
      <c r="I1056" s="30">
        <v>1.5444999933242798</v>
      </c>
      <c r="J1056" s="31">
        <f t="shared" si="72"/>
        <v>1.7916666666666667</v>
      </c>
      <c r="K1056" s="32">
        <v>3.125</v>
      </c>
      <c r="L1056" s="32">
        <v>0</v>
      </c>
      <c r="M1056" s="33">
        <v>2.25</v>
      </c>
    </row>
    <row r="1057" spans="1:13" x14ac:dyDescent="0.25">
      <c r="A1057" s="11" t="str">
        <f t="shared" si="70"/>
        <v>SVK_2010</v>
      </c>
      <c r="B1057" t="s">
        <v>31</v>
      </c>
      <c r="C1057" s="8" t="s">
        <v>63</v>
      </c>
      <c r="D1057" s="4">
        <v>2010</v>
      </c>
      <c r="E1057" s="30">
        <f t="shared" si="73"/>
        <v>1.9453194141387939</v>
      </c>
      <c r="F1057" s="31">
        <f t="shared" si="71"/>
        <v>2.3953124284744263</v>
      </c>
      <c r="G1057" s="32">
        <v>2.1506249904632568</v>
      </c>
      <c r="H1057" s="32">
        <v>2.6399998664855957</v>
      </c>
      <c r="I1057" s="30">
        <v>1.5062916278839111</v>
      </c>
      <c r="J1057" s="31">
        <f t="shared" si="72"/>
        <v>1.7916666666666667</v>
      </c>
      <c r="K1057" s="32">
        <v>3.125</v>
      </c>
      <c r="L1057" s="32">
        <v>0</v>
      </c>
      <c r="M1057" s="33">
        <v>2.25</v>
      </c>
    </row>
    <row r="1058" spans="1:13" x14ac:dyDescent="0.25">
      <c r="A1058" s="11" t="str">
        <f t="shared" si="70"/>
        <v>SVK_2011</v>
      </c>
      <c r="B1058" t="s">
        <v>31</v>
      </c>
      <c r="C1058" s="8" t="s">
        <v>63</v>
      </c>
      <c r="D1058" s="4">
        <v>2011</v>
      </c>
      <c r="E1058" s="30">
        <f t="shared" si="73"/>
        <v>1.8139513532320659</v>
      </c>
      <c r="F1058" s="31">
        <f t="shared" si="71"/>
        <v>2.3953124284744263</v>
      </c>
      <c r="G1058" s="32">
        <v>2.1506249904632568</v>
      </c>
      <c r="H1058" s="32">
        <v>2.6399998664855957</v>
      </c>
      <c r="I1058" s="30">
        <v>1.4680832624435425</v>
      </c>
      <c r="J1058" s="31">
        <f t="shared" si="72"/>
        <v>1.5416666666666667</v>
      </c>
      <c r="K1058" s="32">
        <v>3.125</v>
      </c>
      <c r="L1058" s="32">
        <v>0</v>
      </c>
      <c r="M1058" s="33">
        <v>1.5</v>
      </c>
    </row>
    <row r="1059" spans="1:13" x14ac:dyDescent="0.25">
      <c r="A1059" s="11" t="str">
        <f t="shared" si="70"/>
        <v>SVK_2012</v>
      </c>
      <c r="B1059" t="s">
        <v>31</v>
      </c>
      <c r="C1059" s="8" t="s">
        <v>63</v>
      </c>
      <c r="D1059" s="4">
        <v>2012</v>
      </c>
      <c r="E1059" s="30">
        <f t="shared" si="73"/>
        <v>1.8075833121935527</v>
      </c>
      <c r="F1059" s="31">
        <f t="shared" si="71"/>
        <v>2.3953124284744263</v>
      </c>
      <c r="G1059" s="32">
        <v>2.1506249904632568</v>
      </c>
      <c r="H1059" s="32">
        <v>2.6399998664855957</v>
      </c>
      <c r="I1059" s="30">
        <v>1.4298750162124634</v>
      </c>
      <c r="J1059" s="31">
        <f t="shared" si="72"/>
        <v>1.5416666666666667</v>
      </c>
      <c r="K1059" s="32">
        <v>3.125</v>
      </c>
      <c r="L1059" s="32">
        <v>0</v>
      </c>
      <c r="M1059" s="33">
        <v>1.5</v>
      </c>
    </row>
    <row r="1060" spans="1:13" x14ac:dyDescent="0.25">
      <c r="A1060" s="11" t="str">
        <f t="shared" si="70"/>
        <v>SVK_2013</v>
      </c>
      <c r="B1060" t="s">
        <v>31</v>
      </c>
      <c r="C1060" s="8" t="s">
        <v>63</v>
      </c>
      <c r="D1060" s="4">
        <v>2013</v>
      </c>
      <c r="E1060" s="30">
        <f t="shared" si="73"/>
        <v>1.8012152512868245</v>
      </c>
      <c r="F1060" s="31">
        <f t="shared" si="71"/>
        <v>2.3953124284744263</v>
      </c>
      <c r="G1060" s="32">
        <v>2.1506249904632568</v>
      </c>
      <c r="H1060" s="32">
        <v>2.6399998664855957</v>
      </c>
      <c r="I1060" s="30">
        <v>1.3916666507720947</v>
      </c>
      <c r="J1060" s="31">
        <f t="shared" si="72"/>
        <v>1.5416666666666667</v>
      </c>
      <c r="K1060" s="32">
        <v>3.125</v>
      </c>
      <c r="L1060" s="32">
        <v>0</v>
      </c>
      <c r="M1060" s="33">
        <v>1.5</v>
      </c>
    </row>
    <row r="1061" spans="1:13" x14ac:dyDescent="0.25">
      <c r="A1061" s="11" t="str">
        <f t="shared" si="70"/>
        <v>SVN_1975</v>
      </c>
      <c r="B1061" s="14" t="s">
        <v>32</v>
      </c>
      <c r="C1061" s="7" t="s">
        <v>64</v>
      </c>
      <c r="D1061" s="6">
        <v>1975</v>
      </c>
      <c r="E1061" s="34">
        <f t="shared" si="73"/>
        <v>5.833333333333333</v>
      </c>
      <c r="F1061" s="35">
        <f t="shared" si="71"/>
        <v>6</v>
      </c>
      <c r="G1061" s="36">
        <v>6</v>
      </c>
      <c r="H1061" s="36">
        <v>6</v>
      </c>
      <c r="I1061" s="34">
        <v>6</v>
      </c>
      <c r="J1061" s="35">
        <f t="shared" si="72"/>
        <v>5.666666666666667</v>
      </c>
      <c r="K1061" s="36">
        <v>6</v>
      </c>
      <c r="L1061" s="36">
        <v>5</v>
      </c>
      <c r="M1061" s="37">
        <v>6</v>
      </c>
    </row>
    <row r="1062" spans="1:13" x14ac:dyDescent="0.25">
      <c r="A1062" s="11" t="str">
        <f t="shared" si="70"/>
        <v>SVN_1976</v>
      </c>
      <c r="B1062" t="s">
        <v>32</v>
      </c>
      <c r="C1062" s="7" t="s">
        <v>64</v>
      </c>
      <c r="D1062" s="6">
        <v>1976</v>
      </c>
      <c r="E1062" s="34">
        <f t="shared" si="73"/>
        <v>5.833333333333333</v>
      </c>
      <c r="F1062" s="35">
        <f t="shared" si="71"/>
        <v>6</v>
      </c>
      <c r="G1062" s="36">
        <v>6</v>
      </c>
      <c r="H1062" s="36">
        <v>6</v>
      </c>
      <c r="I1062" s="34">
        <v>6</v>
      </c>
      <c r="J1062" s="35">
        <f t="shared" si="72"/>
        <v>5.666666666666667</v>
      </c>
      <c r="K1062" s="36">
        <v>6</v>
      </c>
      <c r="L1062" s="36">
        <v>5</v>
      </c>
      <c r="M1062" s="37">
        <v>6</v>
      </c>
    </row>
    <row r="1063" spans="1:13" x14ac:dyDescent="0.25">
      <c r="A1063" s="11" t="str">
        <f t="shared" si="70"/>
        <v>SVN_1977</v>
      </c>
      <c r="B1063" t="s">
        <v>32</v>
      </c>
      <c r="C1063" s="7" t="s">
        <v>64</v>
      </c>
      <c r="D1063" s="6">
        <v>1977</v>
      </c>
      <c r="E1063" s="34">
        <f t="shared" si="73"/>
        <v>5.833333333333333</v>
      </c>
      <c r="F1063" s="35">
        <f t="shared" si="71"/>
        <v>6</v>
      </c>
      <c r="G1063" s="36">
        <v>6</v>
      </c>
      <c r="H1063" s="36">
        <v>6</v>
      </c>
      <c r="I1063" s="34">
        <v>6</v>
      </c>
      <c r="J1063" s="35">
        <f t="shared" si="72"/>
        <v>5.666666666666667</v>
      </c>
      <c r="K1063" s="36">
        <v>6</v>
      </c>
      <c r="L1063" s="36">
        <v>5</v>
      </c>
      <c r="M1063" s="37">
        <v>6</v>
      </c>
    </row>
    <row r="1064" spans="1:13" x14ac:dyDescent="0.25">
      <c r="A1064" s="11" t="str">
        <f t="shared" si="70"/>
        <v>SVN_1978</v>
      </c>
      <c r="B1064" t="s">
        <v>32</v>
      </c>
      <c r="C1064" s="7" t="s">
        <v>64</v>
      </c>
      <c r="D1064" s="6">
        <v>1978</v>
      </c>
      <c r="E1064" s="34">
        <f t="shared" si="73"/>
        <v>5.833333333333333</v>
      </c>
      <c r="F1064" s="35">
        <f t="shared" si="71"/>
        <v>6</v>
      </c>
      <c r="G1064" s="36">
        <v>6</v>
      </c>
      <c r="H1064" s="36">
        <v>6</v>
      </c>
      <c r="I1064" s="34">
        <v>6</v>
      </c>
      <c r="J1064" s="35">
        <f t="shared" si="72"/>
        <v>5.666666666666667</v>
      </c>
      <c r="K1064" s="36">
        <v>6</v>
      </c>
      <c r="L1064" s="36">
        <v>5</v>
      </c>
      <c r="M1064" s="37">
        <v>6</v>
      </c>
    </row>
    <row r="1065" spans="1:13" x14ac:dyDescent="0.25">
      <c r="A1065" s="11" t="str">
        <f t="shared" si="70"/>
        <v>SVN_1979</v>
      </c>
      <c r="B1065" t="s">
        <v>32</v>
      </c>
      <c r="C1065" s="7" t="s">
        <v>64</v>
      </c>
      <c r="D1065" s="6">
        <v>1979</v>
      </c>
      <c r="E1065" s="34">
        <f t="shared" si="73"/>
        <v>5.833333333333333</v>
      </c>
      <c r="F1065" s="35">
        <f t="shared" si="71"/>
        <v>6</v>
      </c>
      <c r="G1065" s="36">
        <v>6</v>
      </c>
      <c r="H1065" s="36">
        <v>6</v>
      </c>
      <c r="I1065" s="34">
        <v>6</v>
      </c>
      <c r="J1065" s="35">
        <f t="shared" si="72"/>
        <v>5.666666666666667</v>
      </c>
      <c r="K1065" s="36">
        <v>6</v>
      </c>
      <c r="L1065" s="36">
        <v>5</v>
      </c>
      <c r="M1065" s="37">
        <v>6</v>
      </c>
    </row>
    <row r="1066" spans="1:13" x14ac:dyDescent="0.25">
      <c r="A1066" s="11" t="str">
        <f t="shared" si="70"/>
        <v>SVN_1980</v>
      </c>
      <c r="B1066" t="s">
        <v>32</v>
      </c>
      <c r="C1066" s="7" t="s">
        <v>64</v>
      </c>
      <c r="D1066" s="6">
        <v>1980</v>
      </c>
      <c r="E1066" s="34">
        <f t="shared" si="73"/>
        <v>5.833333333333333</v>
      </c>
      <c r="F1066" s="35">
        <f t="shared" si="71"/>
        <v>6</v>
      </c>
      <c r="G1066" s="36">
        <v>6</v>
      </c>
      <c r="H1066" s="36">
        <v>6</v>
      </c>
      <c r="I1066" s="34">
        <v>6</v>
      </c>
      <c r="J1066" s="35">
        <f t="shared" si="72"/>
        <v>5.666666666666667</v>
      </c>
      <c r="K1066" s="36">
        <v>6</v>
      </c>
      <c r="L1066" s="36">
        <v>5</v>
      </c>
      <c r="M1066" s="37">
        <v>6</v>
      </c>
    </row>
    <row r="1067" spans="1:13" x14ac:dyDescent="0.25">
      <c r="A1067" s="11" t="str">
        <f t="shared" si="70"/>
        <v>SVN_1981</v>
      </c>
      <c r="B1067" t="s">
        <v>32</v>
      </c>
      <c r="C1067" s="7" t="s">
        <v>64</v>
      </c>
      <c r="D1067" s="6">
        <v>1981</v>
      </c>
      <c r="E1067" s="34">
        <f t="shared" si="73"/>
        <v>5.833333333333333</v>
      </c>
      <c r="F1067" s="35">
        <f t="shared" si="71"/>
        <v>6</v>
      </c>
      <c r="G1067" s="36">
        <v>6</v>
      </c>
      <c r="H1067" s="36">
        <v>6</v>
      </c>
      <c r="I1067" s="34">
        <v>6</v>
      </c>
      <c r="J1067" s="35">
        <f t="shared" si="72"/>
        <v>5.666666666666667</v>
      </c>
      <c r="K1067" s="36">
        <v>6</v>
      </c>
      <c r="L1067" s="36">
        <v>5</v>
      </c>
      <c r="M1067" s="37">
        <v>6</v>
      </c>
    </row>
    <row r="1068" spans="1:13" x14ac:dyDescent="0.25">
      <c r="A1068" s="11" t="str">
        <f t="shared" si="70"/>
        <v>SVN_1982</v>
      </c>
      <c r="B1068" t="s">
        <v>32</v>
      </c>
      <c r="C1068" s="7" t="s">
        <v>64</v>
      </c>
      <c r="D1068" s="6">
        <v>1982</v>
      </c>
      <c r="E1068" s="34">
        <f t="shared" si="73"/>
        <v>5.833333333333333</v>
      </c>
      <c r="F1068" s="35">
        <f t="shared" si="71"/>
        <v>6</v>
      </c>
      <c r="G1068" s="36">
        <v>6</v>
      </c>
      <c r="H1068" s="36">
        <v>6</v>
      </c>
      <c r="I1068" s="34">
        <v>6</v>
      </c>
      <c r="J1068" s="35">
        <f t="shared" si="72"/>
        <v>5.666666666666667</v>
      </c>
      <c r="K1068" s="36">
        <v>6</v>
      </c>
      <c r="L1068" s="36">
        <v>5</v>
      </c>
      <c r="M1068" s="37">
        <v>6</v>
      </c>
    </row>
    <row r="1069" spans="1:13" x14ac:dyDescent="0.25">
      <c r="A1069" s="11" t="str">
        <f t="shared" si="70"/>
        <v>SVN_1983</v>
      </c>
      <c r="B1069" t="s">
        <v>32</v>
      </c>
      <c r="C1069" s="7" t="s">
        <v>64</v>
      </c>
      <c r="D1069" s="6">
        <v>1983</v>
      </c>
      <c r="E1069" s="34">
        <f t="shared" si="73"/>
        <v>5.833333333333333</v>
      </c>
      <c r="F1069" s="35">
        <f t="shared" si="71"/>
        <v>6</v>
      </c>
      <c r="G1069" s="36">
        <v>6</v>
      </c>
      <c r="H1069" s="36">
        <v>6</v>
      </c>
      <c r="I1069" s="34">
        <v>6</v>
      </c>
      <c r="J1069" s="35">
        <f t="shared" si="72"/>
        <v>5.666666666666667</v>
      </c>
      <c r="K1069" s="36">
        <v>6</v>
      </c>
      <c r="L1069" s="36">
        <v>5</v>
      </c>
      <c r="M1069" s="37">
        <v>6</v>
      </c>
    </row>
    <row r="1070" spans="1:13" x14ac:dyDescent="0.25">
      <c r="A1070" s="11" t="str">
        <f t="shared" si="70"/>
        <v>SVN_1984</v>
      </c>
      <c r="B1070" t="s">
        <v>32</v>
      </c>
      <c r="C1070" s="7" t="s">
        <v>64</v>
      </c>
      <c r="D1070" s="6">
        <v>1984</v>
      </c>
      <c r="E1070" s="34">
        <f t="shared" si="73"/>
        <v>5.833333333333333</v>
      </c>
      <c r="F1070" s="35">
        <f t="shared" si="71"/>
        <v>6</v>
      </c>
      <c r="G1070" s="36">
        <v>6</v>
      </c>
      <c r="H1070" s="36">
        <v>6</v>
      </c>
      <c r="I1070" s="34">
        <v>6</v>
      </c>
      <c r="J1070" s="35">
        <f t="shared" si="72"/>
        <v>5.666666666666667</v>
      </c>
      <c r="K1070" s="36">
        <v>6</v>
      </c>
      <c r="L1070" s="36">
        <v>5</v>
      </c>
      <c r="M1070" s="37">
        <v>6</v>
      </c>
    </row>
    <row r="1071" spans="1:13" x14ac:dyDescent="0.25">
      <c r="A1071" s="11" t="str">
        <f t="shared" si="70"/>
        <v>SVN_1985</v>
      </c>
      <c r="B1071" t="s">
        <v>32</v>
      </c>
      <c r="C1071" s="7" t="s">
        <v>64</v>
      </c>
      <c r="D1071" s="6">
        <v>1985</v>
      </c>
      <c r="E1071" s="34">
        <f t="shared" si="73"/>
        <v>5.833333333333333</v>
      </c>
      <c r="F1071" s="35">
        <f t="shared" si="71"/>
        <v>6</v>
      </c>
      <c r="G1071" s="36">
        <v>6</v>
      </c>
      <c r="H1071" s="36">
        <v>6</v>
      </c>
      <c r="I1071" s="34">
        <v>6</v>
      </c>
      <c r="J1071" s="35">
        <f t="shared" si="72"/>
        <v>5.666666666666667</v>
      </c>
      <c r="K1071" s="36">
        <v>6</v>
      </c>
      <c r="L1071" s="36">
        <v>5</v>
      </c>
      <c r="M1071" s="37">
        <v>6</v>
      </c>
    </row>
    <row r="1072" spans="1:13" x14ac:dyDescent="0.25">
      <c r="A1072" s="11" t="str">
        <f t="shared" si="70"/>
        <v>SVN_1986</v>
      </c>
      <c r="B1072" t="s">
        <v>32</v>
      </c>
      <c r="C1072" s="7" t="s">
        <v>64</v>
      </c>
      <c r="D1072" s="6">
        <v>1986</v>
      </c>
      <c r="E1072" s="34">
        <f t="shared" si="73"/>
        <v>5.833333333333333</v>
      </c>
      <c r="F1072" s="35">
        <f t="shared" si="71"/>
        <v>6</v>
      </c>
      <c r="G1072" s="36">
        <v>6</v>
      </c>
      <c r="H1072" s="36">
        <v>6</v>
      </c>
      <c r="I1072" s="34">
        <v>6</v>
      </c>
      <c r="J1072" s="35">
        <f t="shared" si="72"/>
        <v>5.666666666666667</v>
      </c>
      <c r="K1072" s="36">
        <v>6</v>
      </c>
      <c r="L1072" s="36">
        <v>5</v>
      </c>
      <c r="M1072" s="37">
        <v>6</v>
      </c>
    </row>
    <row r="1073" spans="1:13" x14ac:dyDescent="0.25">
      <c r="A1073" s="11" t="str">
        <f t="shared" si="70"/>
        <v>SVN_1987</v>
      </c>
      <c r="B1073" t="s">
        <v>32</v>
      </c>
      <c r="C1073" s="7" t="s">
        <v>64</v>
      </c>
      <c r="D1073" s="6">
        <v>1987</v>
      </c>
      <c r="E1073" s="34">
        <f t="shared" si="73"/>
        <v>5.833333333333333</v>
      </c>
      <c r="F1073" s="35">
        <f t="shared" si="71"/>
        <v>6</v>
      </c>
      <c r="G1073" s="36">
        <v>6</v>
      </c>
      <c r="H1073" s="36">
        <v>6</v>
      </c>
      <c r="I1073" s="34">
        <v>6</v>
      </c>
      <c r="J1073" s="35">
        <f t="shared" si="72"/>
        <v>5.666666666666667</v>
      </c>
      <c r="K1073" s="36">
        <v>6</v>
      </c>
      <c r="L1073" s="36">
        <v>5</v>
      </c>
      <c r="M1073" s="37">
        <v>6</v>
      </c>
    </row>
    <row r="1074" spans="1:13" x14ac:dyDescent="0.25">
      <c r="A1074" s="11" t="str">
        <f t="shared" si="70"/>
        <v>SVN_1988</v>
      </c>
      <c r="B1074" t="s">
        <v>32</v>
      </c>
      <c r="C1074" s="7" t="s">
        <v>64</v>
      </c>
      <c r="D1074" s="6">
        <v>1988</v>
      </c>
      <c r="E1074" s="34">
        <f t="shared" si="73"/>
        <v>5.833333333333333</v>
      </c>
      <c r="F1074" s="35">
        <f t="shared" si="71"/>
        <v>6</v>
      </c>
      <c r="G1074" s="36">
        <v>6</v>
      </c>
      <c r="H1074" s="36">
        <v>6</v>
      </c>
      <c r="I1074" s="34">
        <v>6</v>
      </c>
      <c r="J1074" s="35">
        <f t="shared" si="72"/>
        <v>5.666666666666667</v>
      </c>
      <c r="K1074" s="36">
        <v>6</v>
      </c>
      <c r="L1074" s="36">
        <v>5</v>
      </c>
      <c r="M1074" s="37">
        <v>6</v>
      </c>
    </row>
    <row r="1075" spans="1:13" x14ac:dyDescent="0.25">
      <c r="A1075" s="11" t="str">
        <f t="shared" si="70"/>
        <v>SVN_1989</v>
      </c>
      <c r="B1075" t="s">
        <v>32</v>
      </c>
      <c r="C1075" s="7" t="s">
        <v>64</v>
      </c>
      <c r="D1075" s="6">
        <v>1989</v>
      </c>
      <c r="E1075" s="34">
        <f t="shared" si="73"/>
        <v>5.833333333333333</v>
      </c>
      <c r="F1075" s="35">
        <f t="shared" si="71"/>
        <v>6</v>
      </c>
      <c r="G1075" s="36">
        <v>6</v>
      </c>
      <c r="H1075" s="36">
        <v>6</v>
      </c>
      <c r="I1075" s="34">
        <v>6</v>
      </c>
      <c r="J1075" s="35">
        <f t="shared" si="72"/>
        <v>5.666666666666667</v>
      </c>
      <c r="K1075" s="36">
        <v>6</v>
      </c>
      <c r="L1075" s="36">
        <v>5</v>
      </c>
      <c r="M1075" s="37">
        <v>6</v>
      </c>
    </row>
    <row r="1076" spans="1:13" x14ac:dyDescent="0.25">
      <c r="A1076" s="11" t="str">
        <f t="shared" si="70"/>
        <v>SVN_1990</v>
      </c>
      <c r="B1076" t="s">
        <v>32</v>
      </c>
      <c r="C1076" s="7" t="s">
        <v>64</v>
      </c>
      <c r="D1076" s="6">
        <v>1990</v>
      </c>
      <c r="E1076" s="34">
        <f t="shared" si="73"/>
        <v>5.833333333333333</v>
      </c>
      <c r="F1076" s="35">
        <f t="shared" si="71"/>
        <v>6</v>
      </c>
      <c r="G1076" s="36">
        <v>6</v>
      </c>
      <c r="H1076" s="36">
        <v>6</v>
      </c>
      <c r="I1076" s="34">
        <v>6</v>
      </c>
      <c r="J1076" s="35">
        <f t="shared" si="72"/>
        <v>5.666666666666667</v>
      </c>
      <c r="K1076" s="36">
        <v>6</v>
      </c>
      <c r="L1076" s="36">
        <v>5</v>
      </c>
      <c r="M1076" s="37">
        <v>6</v>
      </c>
    </row>
    <row r="1077" spans="1:13" x14ac:dyDescent="0.25">
      <c r="A1077" s="11" t="str">
        <f t="shared" si="70"/>
        <v>SVN_1991</v>
      </c>
      <c r="B1077" t="s">
        <v>32</v>
      </c>
      <c r="C1077" s="7" t="s">
        <v>64</v>
      </c>
      <c r="D1077" s="6">
        <v>1991</v>
      </c>
      <c r="E1077" s="34">
        <f t="shared" si="73"/>
        <v>5.833333333333333</v>
      </c>
      <c r="F1077" s="35">
        <f t="shared" si="71"/>
        <v>6</v>
      </c>
      <c r="G1077" s="36">
        <v>6</v>
      </c>
      <c r="H1077" s="36">
        <v>6</v>
      </c>
      <c r="I1077" s="34">
        <v>6</v>
      </c>
      <c r="J1077" s="35">
        <f t="shared" si="72"/>
        <v>5.666666666666667</v>
      </c>
      <c r="K1077" s="36">
        <v>6</v>
      </c>
      <c r="L1077" s="36">
        <v>5</v>
      </c>
      <c r="M1077" s="37">
        <v>6</v>
      </c>
    </row>
    <row r="1078" spans="1:13" x14ac:dyDescent="0.25">
      <c r="A1078" s="11" t="str">
        <f t="shared" si="70"/>
        <v>SVN_1992</v>
      </c>
      <c r="B1078" t="s">
        <v>32</v>
      </c>
      <c r="C1078" s="7" t="s">
        <v>64</v>
      </c>
      <c r="D1078" s="6">
        <v>1992</v>
      </c>
      <c r="E1078" s="34">
        <f t="shared" si="73"/>
        <v>5.82414452234904</v>
      </c>
      <c r="F1078" s="35">
        <f t="shared" si="71"/>
        <v>5.9724335670471191</v>
      </c>
      <c r="G1078" s="36">
        <v>6</v>
      </c>
      <c r="H1078" s="36">
        <v>5.9448671340942383</v>
      </c>
      <c r="I1078" s="34">
        <v>6</v>
      </c>
      <c r="J1078" s="35">
        <f t="shared" si="72"/>
        <v>5.666666666666667</v>
      </c>
      <c r="K1078" s="36">
        <v>6</v>
      </c>
      <c r="L1078" s="36">
        <v>5</v>
      </c>
      <c r="M1078" s="37">
        <v>6</v>
      </c>
    </row>
    <row r="1079" spans="1:13" x14ac:dyDescent="0.25">
      <c r="A1079" s="11" t="str">
        <f t="shared" si="70"/>
        <v>SVN_1993</v>
      </c>
      <c r="B1079" t="s">
        <v>32</v>
      </c>
      <c r="C1079" s="7" t="s">
        <v>64</v>
      </c>
      <c r="D1079" s="6">
        <v>1993</v>
      </c>
      <c r="E1079" s="34">
        <f t="shared" si="73"/>
        <v>5.8149556318918867</v>
      </c>
      <c r="F1079" s="35">
        <f t="shared" si="71"/>
        <v>5.9448668956756592</v>
      </c>
      <c r="G1079" s="36">
        <v>6</v>
      </c>
      <c r="H1079" s="36">
        <v>5.8897337913513184</v>
      </c>
      <c r="I1079" s="34">
        <v>6</v>
      </c>
      <c r="J1079" s="35">
        <f t="shared" si="72"/>
        <v>5.666666666666667</v>
      </c>
      <c r="K1079" s="36">
        <v>6</v>
      </c>
      <c r="L1079" s="36">
        <v>5</v>
      </c>
      <c r="M1079" s="37">
        <v>6</v>
      </c>
    </row>
    <row r="1080" spans="1:13" x14ac:dyDescent="0.25">
      <c r="A1080" s="11" t="str">
        <f t="shared" si="70"/>
        <v>SVN_1994</v>
      </c>
      <c r="B1080" t="s">
        <v>32</v>
      </c>
      <c r="C1080" s="7" t="s">
        <v>64</v>
      </c>
      <c r="D1080" s="6">
        <v>1994</v>
      </c>
      <c r="E1080" s="34">
        <f t="shared" si="73"/>
        <v>5.8057668209075928</v>
      </c>
      <c r="F1080" s="35">
        <f t="shared" si="71"/>
        <v>5.9173004627227783</v>
      </c>
      <c r="G1080" s="36">
        <v>6</v>
      </c>
      <c r="H1080" s="36">
        <v>5.8346009254455566</v>
      </c>
      <c r="I1080" s="34">
        <v>6</v>
      </c>
      <c r="J1080" s="35">
        <f t="shared" si="72"/>
        <v>5.666666666666667</v>
      </c>
      <c r="K1080" s="36">
        <v>6</v>
      </c>
      <c r="L1080" s="36">
        <v>5</v>
      </c>
      <c r="M1080" s="37">
        <v>6</v>
      </c>
    </row>
    <row r="1081" spans="1:13" x14ac:dyDescent="0.25">
      <c r="A1081" s="11" t="str">
        <f t="shared" si="70"/>
        <v>SVN_1995</v>
      </c>
      <c r="B1081" t="s">
        <v>32</v>
      </c>
      <c r="C1081" s="7" t="s">
        <v>64</v>
      </c>
      <c r="D1081" s="6">
        <v>1995</v>
      </c>
      <c r="E1081" s="34">
        <f t="shared" si="73"/>
        <v>5.7965779304504395</v>
      </c>
      <c r="F1081" s="35">
        <f t="shared" si="71"/>
        <v>5.8897337913513184</v>
      </c>
      <c r="G1081" s="36">
        <v>6</v>
      </c>
      <c r="H1081" s="36">
        <v>5.7794675827026367</v>
      </c>
      <c r="I1081" s="34">
        <v>6</v>
      </c>
      <c r="J1081" s="35">
        <f t="shared" si="72"/>
        <v>5.666666666666667</v>
      </c>
      <c r="K1081" s="36">
        <v>6</v>
      </c>
      <c r="L1081" s="36">
        <v>5</v>
      </c>
      <c r="M1081" s="37">
        <v>6</v>
      </c>
    </row>
    <row r="1082" spans="1:13" x14ac:dyDescent="0.25">
      <c r="A1082" s="11" t="str">
        <f t="shared" si="70"/>
        <v>SVN_1996</v>
      </c>
      <c r="B1082" t="s">
        <v>32</v>
      </c>
      <c r="C1082" s="7" t="s">
        <v>64</v>
      </c>
      <c r="D1082" s="6">
        <v>1996</v>
      </c>
      <c r="E1082" s="34">
        <f t="shared" si="73"/>
        <v>5.7873891194661455</v>
      </c>
      <c r="F1082" s="35">
        <f t="shared" si="71"/>
        <v>5.8621673583984375</v>
      </c>
      <c r="G1082" s="36">
        <v>6</v>
      </c>
      <c r="H1082" s="36">
        <v>5.724334716796875</v>
      </c>
      <c r="I1082" s="34">
        <v>6</v>
      </c>
      <c r="J1082" s="35">
        <f t="shared" si="72"/>
        <v>5.666666666666667</v>
      </c>
      <c r="K1082" s="36">
        <v>6</v>
      </c>
      <c r="L1082" s="36">
        <v>5</v>
      </c>
      <c r="M1082" s="37">
        <v>6</v>
      </c>
    </row>
    <row r="1083" spans="1:13" x14ac:dyDescent="0.25">
      <c r="A1083" s="11" t="str">
        <f t="shared" si="70"/>
        <v>SVN_1997</v>
      </c>
      <c r="B1083" t="s">
        <v>32</v>
      </c>
      <c r="C1083" s="7" t="s">
        <v>64</v>
      </c>
      <c r="D1083" s="6">
        <v>1997</v>
      </c>
      <c r="E1083" s="34">
        <f t="shared" si="73"/>
        <v>5.7782003084818525</v>
      </c>
      <c r="F1083" s="35">
        <f t="shared" si="71"/>
        <v>5.8346009254455566</v>
      </c>
      <c r="G1083" s="36">
        <v>6</v>
      </c>
      <c r="H1083" s="36">
        <v>5.6692018508911133</v>
      </c>
      <c r="I1083" s="34">
        <v>6</v>
      </c>
      <c r="J1083" s="35">
        <f t="shared" si="72"/>
        <v>5.666666666666667</v>
      </c>
      <c r="K1083" s="36">
        <v>6</v>
      </c>
      <c r="L1083" s="36">
        <v>5</v>
      </c>
      <c r="M1083" s="37">
        <v>6</v>
      </c>
    </row>
    <row r="1084" spans="1:13" x14ac:dyDescent="0.25">
      <c r="A1084" s="11" t="str">
        <f t="shared" si="70"/>
        <v>SVN_1998</v>
      </c>
      <c r="B1084" t="s">
        <v>32</v>
      </c>
      <c r="C1084" s="7" t="s">
        <v>64</v>
      </c>
      <c r="D1084" s="6">
        <v>1998</v>
      </c>
      <c r="E1084" s="34">
        <f t="shared" si="73"/>
        <v>5.6193749904632568</v>
      </c>
      <c r="F1084" s="35">
        <f t="shared" si="71"/>
        <v>5.8031249046325684</v>
      </c>
      <c r="G1084" s="36">
        <v>6</v>
      </c>
      <c r="H1084" s="36">
        <v>5.6062498092651367</v>
      </c>
      <c r="I1084" s="34">
        <v>5.4850001335144043</v>
      </c>
      <c r="J1084" s="35">
        <f t="shared" si="72"/>
        <v>5.541666666666667</v>
      </c>
      <c r="K1084" s="36">
        <v>5.625</v>
      </c>
      <c r="L1084" s="36">
        <v>5</v>
      </c>
      <c r="M1084" s="37">
        <v>6</v>
      </c>
    </row>
    <row r="1085" spans="1:13" x14ac:dyDescent="0.25">
      <c r="A1085" s="11" t="str">
        <f t="shared" si="70"/>
        <v>SVN_1999</v>
      </c>
      <c r="B1085" t="s">
        <v>32</v>
      </c>
      <c r="C1085" s="7" t="s">
        <v>64</v>
      </c>
      <c r="D1085" s="6">
        <v>1999</v>
      </c>
      <c r="E1085" s="34">
        <f t="shared" si="73"/>
        <v>5.4834892749786377</v>
      </c>
      <c r="F1085" s="35">
        <f t="shared" si="71"/>
        <v>5.6544678211212158</v>
      </c>
      <c r="G1085" s="36">
        <v>5.75</v>
      </c>
      <c r="H1085" s="36">
        <v>5.5589356422424316</v>
      </c>
      <c r="I1085" s="34">
        <v>4.9670000076293945</v>
      </c>
      <c r="J1085" s="35">
        <f t="shared" si="72"/>
        <v>5.541666666666667</v>
      </c>
      <c r="K1085" s="36">
        <v>5.625</v>
      </c>
      <c r="L1085" s="36">
        <v>5</v>
      </c>
      <c r="M1085" s="37">
        <v>6</v>
      </c>
    </row>
    <row r="1086" spans="1:13" x14ac:dyDescent="0.25">
      <c r="A1086" s="11" t="str">
        <f t="shared" si="70"/>
        <v>SVN_2000</v>
      </c>
      <c r="B1086" t="s">
        <v>32</v>
      </c>
      <c r="C1086" s="7" t="s">
        <v>64</v>
      </c>
      <c r="D1086" s="6">
        <v>2000</v>
      </c>
      <c r="E1086" s="34">
        <f t="shared" si="73"/>
        <v>5.4713004430135088</v>
      </c>
      <c r="F1086" s="35">
        <f t="shared" si="71"/>
        <v>5.626901388168335</v>
      </c>
      <c r="G1086" s="36">
        <v>5.75</v>
      </c>
      <c r="H1086" s="36">
        <v>5.5038027763366699</v>
      </c>
      <c r="I1086" s="34">
        <v>4.9489998817443848</v>
      </c>
      <c r="J1086" s="35">
        <f t="shared" si="72"/>
        <v>5.541666666666667</v>
      </c>
      <c r="K1086" s="36">
        <v>5.625</v>
      </c>
      <c r="L1086" s="36">
        <v>5</v>
      </c>
      <c r="M1086" s="37">
        <v>6</v>
      </c>
    </row>
    <row r="1087" spans="1:13" x14ac:dyDescent="0.25">
      <c r="A1087" s="11" t="str">
        <f t="shared" si="70"/>
        <v>SVN_2001</v>
      </c>
      <c r="B1087" t="s">
        <v>32</v>
      </c>
      <c r="C1087" s="7" t="s">
        <v>64</v>
      </c>
      <c r="D1087" s="6">
        <v>2001</v>
      </c>
      <c r="E1087" s="34">
        <f t="shared" si="73"/>
        <v>5.3757782777150469</v>
      </c>
      <c r="F1087" s="35">
        <f t="shared" si="71"/>
        <v>5.599334716796875</v>
      </c>
      <c r="G1087" s="36">
        <v>5.75</v>
      </c>
      <c r="H1087" s="36">
        <v>5.44866943359375</v>
      </c>
      <c r="I1087" s="34">
        <v>4.4310002326965332</v>
      </c>
      <c r="J1087" s="35">
        <f t="shared" si="72"/>
        <v>5.541666666666667</v>
      </c>
      <c r="K1087" s="36">
        <v>5.625</v>
      </c>
      <c r="L1087" s="36">
        <v>5</v>
      </c>
      <c r="M1087" s="37">
        <v>6</v>
      </c>
    </row>
    <row r="1088" spans="1:13" x14ac:dyDescent="0.25">
      <c r="A1088" s="11" t="str">
        <f t="shared" si="70"/>
        <v>SVN_2002</v>
      </c>
      <c r="B1088" t="s">
        <v>32</v>
      </c>
      <c r="C1088" s="7" t="s">
        <v>64</v>
      </c>
      <c r="D1088" s="6">
        <v>2002</v>
      </c>
      <c r="E1088" s="34">
        <f t="shared" si="73"/>
        <v>5.3512751261393232</v>
      </c>
      <c r="F1088" s="35">
        <f t="shared" si="71"/>
        <v>5.5717682838439941</v>
      </c>
      <c r="G1088" s="36">
        <v>5.75</v>
      </c>
      <c r="H1088" s="36">
        <v>5.3935365676879883</v>
      </c>
      <c r="I1088" s="34">
        <v>4.3391141891479492</v>
      </c>
      <c r="J1088" s="35">
        <f t="shared" si="72"/>
        <v>5.541666666666667</v>
      </c>
      <c r="K1088" s="36">
        <v>5.625</v>
      </c>
      <c r="L1088" s="36">
        <v>5</v>
      </c>
      <c r="M1088" s="37">
        <v>6</v>
      </c>
    </row>
    <row r="1089" spans="1:13" x14ac:dyDescent="0.25">
      <c r="A1089" s="11" t="str">
        <f t="shared" si="70"/>
        <v>SVN_2003</v>
      </c>
      <c r="B1089" t="s">
        <v>32</v>
      </c>
      <c r="C1089" s="7" t="s">
        <v>64</v>
      </c>
      <c r="D1089" s="6">
        <v>2003</v>
      </c>
      <c r="E1089" s="34">
        <f t="shared" si="73"/>
        <v>5.0310416221618652</v>
      </c>
      <c r="F1089" s="35">
        <f t="shared" si="71"/>
        <v>5.5431249141693115</v>
      </c>
      <c r="G1089" s="36">
        <v>5.75</v>
      </c>
      <c r="H1089" s="36">
        <v>5.336249828338623</v>
      </c>
      <c r="I1089" s="34">
        <v>3.2249999046325684</v>
      </c>
      <c r="J1089" s="35">
        <f t="shared" si="72"/>
        <v>5.291666666666667</v>
      </c>
      <c r="K1089" s="36">
        <v>4.875</v>
      </c>
      <c r="L1089" s="36">
        <v>5</v>
      </c>
      <c r="M1089" s="37">
        <v>6</v>
      </c>
    </row>
    <row r="1090" spans="1:13" x14ac:dyDescent="0.25">
      <c r="A1090" s="11" t="str">
        <f t="shared" ref="A1090:A1143" si="74">B1090&amp;"_"&amp;D1090</f>
        <v>SVN_2004</v>
      </c>
      <c r="B1090" t="s">
        <v>32</v>
      </c>
      <c r="C1090" s="7" t="s">
        <v>64</v>
      </c>
      <c r="D1090" s="6">
        <v>2004</v>
      </c>
      <c r="E1090" s="34">
        <f t="shared" si="73"/>
        <v>4.8570466438929243</v>
      </c>
      <c r="F1090" s="35">
        <f t="shared" ref="F1090:F1143" si="75">AVERAGE(G1090:H1090)</f>
        <v>5.2666351795196533</v>
      </c>
      <c r="G1090" s="36">
        <v>5.75</v>
      </c>
      <c r="H1090" s="36">
        <v>4.7832703590393066</v>
      </c>
      <c r="I1090" s="34">
        <v>3.1090095043182373</v>
      </c>
      <c r="J1090" s="35">
        <f t="shared" ref="J1090:J1143" si="76">AVERAGE(K1090:M1090)</f>
        <v>5.166666666666667</v>
      </c>
      <c r="K1090" s="36">
        <v>4.5</v>
      </c>
      <c r="L1090" s="36">
        <v>5</v>
      </c>
      <c r="M1090" s="37">
        <v>6</v>
      </c>
    </row>
    <row r="1091" spans="1:13" x14ac:dyDescent="0.25">
      <c r="A1091" s="11" t="str">
        <f t="shared" si="74"/>
        <v>SVN_2005</v>
      </c>
      <c r="B1091" t="s">
        <v>32</v>
      </c>
      <c r="C1091" s="7" t="s">
        <v>64</v>
      </c>
      <c r="D1091" s="6">
        <v>2005</v>
      </c>
      <c r="E1091" s="34">
        <f t="shared" si="73"/>
        <v>4.5877379973729449</v>
      </c>
      <c r="F1091" s="35">
        <f t="shared" si="75"/>
        <v>4.7651104927062988</v>
      </c>
      <c r="G1091" s="36">
        <v>5.0833334922790527</v>
      </c>
      <c r="H1091" s="36">
        <v>4.4468874931335449</v>
      </c>
      <c r="I1091" s="34">
        <v>2.4962069988250732</v>
      </c>
      <c r="J1091" s="35">
        <f t="shared" si="76"/>
        <v>5.166666666666667</v>
      </c>
      <c r="K1091" s="36">
        <v>4.5</v>
      </c>
      <c r="L1091" s="36">
        <v>5</v>
      </c>
      <c r="M1091" s="37">
        <v>6</v>
      </c>
    </row>
    <row r="1092" spans="1:13" x14ac:dyDescent="0.25">
      <c r="A1092" s="11" t="str">
        <f t="shared" si="74"/>
        <v>SVN_2006</v>
      </c>
      <c r="B1092" t="s">
        <v>32</v>
      </c>
      <c r="C1092" s="7" t="s">
        <v>64</v>
      </c>
      <c r="D1092" s="6">
        <v>2006</v>
      </c>
      <c r="E1092" s="34">
        <f t="shared" si="73"/>
        <v>4.4856042861938477</v>
      </c>
      <c r="F1092" s="35">
        <f t="shared" si="75"/>
        <v>4.5151104927062988</v>
      </c>
      <c r="G1092" s="36">
        <v>5.0833334922790527</v>
      </c>
      <c r="H1092" s="36">
        <v>3.9468874931335449</v>
      </c>
      <c r="I1092" s="34">
        <v>2.3834047317504883</v>
      </c>
      <c r="J1092" s="35">
        <f t="shared" si="76"/>
        <v>5.166666666666667</v>
      </c>
      <c r="K1092" s="36">
        <v>4.5</v>
      </c>
      <c r="L1092" s="36">
        <v>5</v>
      </c>
      <c r="M1092" s="37">
        <v>6</v>
      </c>
    </row>
    <row r="1093" spans="1:13" x14ac:dyDescent="0.25">
      <c r="A1093" s="11" t="str">
        <f t="shared" si="74"/>
        <v>SVN_2007</v>
      </c>
      <c r="B1093" t="s">
        <v>32</v>
      </c>
      <c r="C1093" s="7" t="s">
        <v>64</v>
      </c>
      <c r="D1093" s="6">
        <v>2007</v>
      </c>
      <c r="E1093" s="34">
        <f t="shared" si="73"/>
        <v>4.099641839663188</v>
      </c>
      <c r="F1093" s="35">
        <f t="shared" si="75"/>
        <v>3.3692771196365356</v>
      </c>
      <c r="G1093" s="36">
        <v>3.6666667461395264</v>
      </c>
      <c r="H1093" s="36">
        <v>3.0718874931335449</v>
      </c>
      <c r="I1093" s="34">
        <v>2.3592967987060547</v>
      </c>
      <c r="J1093" s="35">
        <f t="shared" si="76"/>
        <v>5.166666666666667</v>
      </c>
      <c r="K1093" s="36">
        <v>4.5</v>
      </c>
      <c r="L1093" s="36">
        <v>5</v>
      </c>
      <c r="M1093" s="37">
        <v>6</v>
      </c>
    </row>
    <row r="1094" spans="1:13" x14ac:dyDescent="0.25">
      <c r="A1094" s="11" t="str">
        <f t="shared" si="74"/>
        <v>SVN_2008</v>
      </c>
      <c r="B1094" t="s">
        <v>32</v>
      </c>
      <c r="C1094" s="7" t="s">
        <v>64</v>
      </c>
      <c r="D1094" s="6">
        <v>2008</v>
      </c>
      <c r="E1094" s="34">
        <f t="shared" si="73"/>
        <v>3.3677256902058921</v>
      </c>
      <c r="F1094" s="35">
        <f t="shared" si="75"/>
        <v>3.0984437465667725</v>
      </c>
      <c r="G1094" s="36">
        <v>3.125</v>
      </c>
      <c r="H1094" s="36">
        <v>3.0718874931335449</v>
      </c>
      <c r="I1094" s="34">
        <v>2.2594666481018066</v>
      </c>
      <c r="J1094" s="35">
        <f t="shared" si="76"/>
        <v>3.9166666666666665</v>
      </c>
      <c r="K1094" s="36">
        <v>4.5</v>
      </c>
      <c r="L1094" s="36">
        <v>5</v>
      </c>
      <c r="M1094" s="37">
        <v>2.25</v>
      </c>
    </row>
    <row r="1095" spans="1:13" x14ac:dyDescent="0.25">
      <c r="A1095" s="11" t="str">
        <f t="shared" si="74"/>
        <v>SVN_2009</v>
      </c>
      <c r="B1095" t="s">
        <v>32</v>
      </c>
      <c r="C1095" s="7" t="s">
        <v>64</v>
      </c>
      <c r="D1095" s="6">
        <v>2009</v>
      </c>
      <c r="E1095" s="34">
        <f t="shared" si="73"/>
        <v>3.0434982776641846</v>
      </c>
      <c r="F1095" s="35">
        <f t="shared" si="75"/>
        <v>2.8576799631118774</v>
      </c>
      <c r="G1095" s="36">
        <v>2.625</v>
      </c>
      <c r="H1095" s="36">
        <v>3.0903599262237549</v>
      </c>
      <c r="I1095" s="34">
        <v>2.1706297397613525</v>
      </c>
      <c r="J1095" s="35">
        <f t="shared" si="76"/>
        <v>3.4583333333333335</v>
      </c>
      <c r="K1095" s="36">
        <v>4.125</v>
      </c>
      <c r="L1095" s="36">
        <v>4</v>
      </c>
      <c r="M1095" s="37">
        <v>2.25</v>
      </c>
    </row>
    <row r="1096" spans="1:13" x14ac:dyDescent="0.25">
      <c r="A1096" s="11" t="str">
        <f t="shared" si="74"/>
        <v>SVN_2010</v>
      </c>
      <c r="B1096" t="s">
        <v>32</v>
      </c>
      <c r="C1096" s="7" t="s">
        <v>64</v>
      </c>
      <c r="D1096" s="6">
        <v>2010</v>
      </c>
      <c r="E1096" s="34">
        <f t="shared" ref="E1096:E1159" si="77">IF(AND(G1096=".",H1096=".",I1096=".",K1096=".",L1096=".",M1096="."),".",AVERAGE(G1096,H1096,I1096,K1096,L1096,M1096))</f>
        <v>3.040050745010376</v>
      </c>
      <c r="F1096" s="35">
        <f t="shared" si="75"/>
        <v>2.8669161796569824</v>
      </c>
      <c r="G1096" s="36">
        <v>2.625</v>
      </c>
      <c r="H1096" s="36">
        <v>3.1088323593139648</v>
      </c>
      <c r="I1096" s="34">
        <v>2.131472110748291</v>
      </c>
      <c r="J1096" s="35">
        <f t="shared" si="76"/>
        <v>3.4583333333333335</v>
      </c>
      <c r="K1096" s="36">
        <v>4.125</v>
      </c>
      <c r="L1096" s="36">
        <v>4</v>
      </c>
      <c r="M1096" s="37">
        <v>2.25</v>
      </c>
    </row>
    <row r="1097" spans="1:13" x14ac:dyDescent="0.25">
      <c r="A1097" s="11" t="str">
        <f t="shared" si="74"/>
        <v>SVN_2011</v>
      </c>
      <c r="B1097" t="s">
        <v>32</v>
      </c>
      <c r="C1097" s="7" t="s">
        <v>64</v>
      </c>
      <c r="D1097" s="6">
        <v>2011</v>
      </c>
      <c r="E1097" s="34">
        <f t="shared" si="77"/>
        <v>2.9587477445602417</v>
      </c>
      <c r="F1097" s="35">
        <f t="shared" si="75"/>
        <v>2.876152515411377</v>
      </c>
      <c r="G1097" s="36">
        <v>2.625</v>
      </c>
      <c r="H1097" s="36">
        <v>3.1273050308227539</v>
      </c>
      <c r="I1097" s="34">
        <v>2.0751814842224121</v>
      </c>
      <c r="J1097" s="35">
        <f t="shared" si="76"/>
        <v>3.3083333174387612</v>
      </c>
      <c r="K1097" s="36">
        <v>4.125</v>
      </c>
      <c r="L1097" s="36">
        <v>3.5499999523162842</v>
      </c>
      <c r="M1097" s="37">
        <v>2.25</v>
      </c>
    </row>
    <row r="1098" spans="1:13" x14ac:dyDescent="0.25">
      <c r="A1098" s="11" t="str">
        <f t="shared" si="74"/>
        <v>SVN_2012</v>
      </c>
      <c r="B1098" t="s">
        <v>32</v>
      </c>
      <c r="C1098" s="7" t="s">
        <v>64</v>
      </c>
      <c r="D1098" s="6">
        <v>2012</v>
      </c>
      <c r="E1098" s="34">
        <f t="shared" si="77"/>
        <v>2.8917779922485352</v>
      </c>
      <c r="F1098" s="35">
        <f t="shared" si="75"/>
        <v>2.8853887319564819</v>
      </c>
      <c r="G1098" s="36">
        <v>2.625</v>
      </c>
      <c r="H1098" s="36">
        <v>3.1457774639129639</v>
      </c>
      <c r="I1098" s="34">
        <v>2.0298905372619629</v>
      </c>
      <c r="J1098" s="35">
        <f t="shared" si="76"/>
        <v>3.1833333174387612</v>
      </c>
      <c r="K1098" s="36">
        <v>3.75</v>
      </c>
      <c r="L1098" s="36">
        <v>3.5499999523162842</v>
      </c>
      <c r="M1098" s="37">
        <v>2.25</v>
      </c>
    </row>
    <row r="1099" spans="1:13" x14ac:dyDescent="0.25">
      <c r="A1099" s="11" t="str">
        <f t="shared" si="74"/>
        <v>SVN_2013</v>
      </c>
      <c r="B1099" t="s">
        <v>32</v>
      </c>
      <c r="C1099" s="7" t="s">
        <v>64</v>
      </c>
      <c r="D1099" s="6">
        <v>2013</v>
      </c>
      <c r="E1099" s="34">
        <f t="shared" si="77"/>
        <v>2.8248083194096885</v>
      </c>
      <c r="F1099" s="35">
        <f t="shared" si="75"/>
        <v>2.7071249485015869</v>
      </c>
      <c r="G1099" s="36">
        <v>2.625</v>
      </c>
      <c r="H1099" s="36">
        <v>2.7892498970031738</v>
      </c>
      <c r="I1099" s="34">
        <v>1.9846000671386719</v>
      </c>
      <c r="J1099" s="35">
        <f t="shared" si="76"/>
        <v>3.1833333174387612</v>
      </c>
      <c r="K1099" s="36">
        <v>3.75</v>
      </c>
      <c r="L1099" s="36">
        <v>3.5499999523162842</v>
      </c>
      <c r="M1099" s="37">
        <v>2.25</v>
      </c>
    </row>
    <row r="1100" spans="1:13" x14ac:dyDescent="0.25">
      <c r="A1100" s="11" t="str">
        <f t="shared" si="74"/>
        <v>ESP_1975</v>
      </c>
      <c r="B1100" s="14" t="s">
        <v>33</v>
      </c>
      <c r="C1100" s="8" t="s">
        <v>65</v>
      </c>
      <c r="D1100" s="4">
        <v>1975</v>
      </c>
      <c r="E1100" s="30">
        <f t="shared" si="77"/>
        <v>5.7733333110809326</v>
      </c>
      <c r="F1100" s="31">
        <f t="shared" si="75"/>
        <v>5.9700000286102295</v>
      </c>
      <c r="G1100" s="32">
        <v>5.940000057220459</v>
      </c>
      <c r="H1100" s="32">
        <v>6</v>
      </c>
      <c r="I1100" s="30">
        <v>4.6999998092651367</v>
      </c>
      <c r="J1100" s="31">
        <f t="shared" si="76"/>
        <v>6</v>
      </c>
      <c r="K1100" s="32">
        <v>6</v>
      </c>
      <c r="L1100" s="32">
        <v>6</v>
      </c>
      <c r="M1100" s="33">
        <v>6</v>
      </c>
    </row>
    <row r="1101" spans="1:13" x14ac:dyDescent="0.25">
      <c r="A1101" s="11" t="str">
        <f t="shared" si="74"/>
        <v>ESP_1976</v>
      </c>
      <c r="B1101" t="s">
        <v>33</v>
      </c>
      <c r="C1101" s="8" t="s">
        <v>65</v>
      </c>
      <c r="D1101" s="4">
        <v>1976</v>
      </c>
      <c r="E1101" s="30">
        <f t="shared" si="77"/>
        <v>5.774166663487752</v>
      </c>
      <c r="F1101" s="31">
        <f t="shared" si="75"/>
        <v>5.9725000858306885</v>
      </c>
      <c r="G1101" s="32">
        <v>5.945000171661377</v>
      </c>
      <c r="H1101" s="32">
        <v>6</v>
      </c>
      <c r="I1101" s="30">
        <v>4.6999998092651367</v>
      </c>
      <c r="J1101" s="31">
        <f t="shared" si="76"/>
        <v>6</v>
      </c>
      <c r="K1101" s="32">
        <v>6</v>
      </c>
      <c r="L1101" s="32">
        <v>6</v>
      </c>
      <c r="M1101" s="33">
        <v>6</v>
      </c>
    </row>
    <row r="1102" spans="1:13" x14ac:dyDescent="0.25">
      <c r="A1102" s="11" t="str">
        <f t="shared" si="74"/>
        <v>ESP_1977</v>
      </c>
      <c r="B1102" t="s">
        <v>33</v>
      </c>
      <c r="C1102" s="8" t="s">
        <v>65</v>
      </c>
      <c r="D1102" s="4">
        <v>1977</v>
      </c>
      <c r="E1102" s="30">
        <f t="shared" si="77"/>
        <v>5.7749999364217119</v>
      </c>
      <c r="F1102" s="31">
        <f t="shared" si="75"/>
        <v>5.9749999046325684</v>
      </c>
      <c r="G1102" s="32">
        <v>5.9499998092651367</v>
      </c>
      <c r="H1102" s="32">
        <v>6</v>
      </c>
      <c r="I1102" s="30">
        <v>4.6999998092651367</v>
      </c>
      <c r="J1102" s="31">
        <f t="shared" si="76"/>
        <v>6</v>
      </c>
      <c r="K1102" s="32">
        <v>6</v>
      </c>
      <c r="L1102" s="32">
        <v>6</v>
      </c>
      <c r="M1102" s="33">
        <v>6</v>
      </c>
    </row>
    <row r="1103" spans="1:13" x14ac:dyDescent="0.25">
      <c r="A1103" s="11" t="str">
        <f t="shared" si="74"/>
        <v>ESP_1978</v>
      </c>
      <c r="B1103" t="s">
        <v>33</v>
      </c>
      <c r="C1103" s="8" t="s">
        <v>65</v>
      </c>
      <c r="D1103" s="4">
        <v>1978</v>
      </c>
      <c r="E1103" s="30">
        <f t="shared" si="77"/>
        <v>5.7758332888285322</v>
      </c>
      <c r="F1103" s="31">
        <f t="shared" si="75"/>
        <v>5.9774999618530273</v>
      </c>
      <c r="G1103" s="32">
        <v>5.9549999237060547</v>
      </c>
      <c r="H1103" s="32">
        <v>6</v>
      </c>
      <c r="I1103" s="30">
        <v>4.6999998092651367</v>
      </c>
      <c r="J1103" s="31">
        <f t="shared" si="76"/>
        <v>6</v>
      </c>
      <c r="K1103" s="32">
        <v>6</v>
      </c>
      <c r="L1103" s="32">
        <v>6</v>
      </c>
      <c r="M1103" s="33">
        <v>6</v>
      </c>
    </row>
    <row r="1104" spans="1:13" x14ac:dyDescent="0.25">
      <c r="A1104" s="11" t="str">
        <f t="shared" si="74"/>
        <v>ESP_1979</v>
      </c>
      <c r="B1104" t="s">
        <v>33</v>
      </c>
      <c r="C1104" s="8" t="s">
        <v>65</v>
      </c>
      <c r="D1104" s="4">
        <v>1979</v>
      </c>
      <c r="E1104" s="30">
        <f t="shared" si="77"/>
        <v>5.7766666412353516</v>
      </c>
      <c r="F1104" s="31">
        <f t="shared" si="75"/>
        <v>5.9800000190734863</v>
      </c>
      <c r="G1104" s="32">
        <v>5.9600000381469727</v>
      </c>
      <c r="H1104" s="32">
        <v>6</v>
      </c>
      <c r="I1104" s="30">
        <v>4.6999998092651367</v>
      </c>
      <c r="J1104" s="31">
        <f t="shared" si="76"/>
        <v>6</v>
      </c>
      <c r="K1104" s="32">
        <v>6</v>
      </c>
      <c r="L1104" s="32">
        <v>6</v>
      </c>
      <c r="M1104" s="33">
        <v>6</v>
      </c>
    </row>
    <row r="1105" spans="1:13" x14ac:dyDescent="0.25">
      <c r="A1105" s="11" t="str">
        <f t="shared" si="74"/>
        <v>ESP_1980</v>
      </c>
      <c r="B1105" t="s">
        <v>33</v>
      </c>
      <c r="C1105" s="8" t="s">
        <v>65</v>
      </c>
      <c r="D1105" s="4">
        <v>1980</v>
      </c>
      <c r="E1105" s="30">
        <f t="shared" si="77"/>
        <v>5.7774999936421709</v>
      </c>
      <c r="F1105" s="31">
        <f t="shared" si="75"/>
        <v>5.9825000762939453</v>
      </c>
      <c r="G1105" s="32">
        <v>5.9650001525878906</v>
      </c>
      <c r="H1105" s="32">
        <v>6</v>
      </c>
      <c r="I1105" s="30">
        <v>4.6999998092651367</v>
      </c>
      <c r="J1105" s="31">
        <f t="shared" si="76"/>
        <v>6</v>
      </c>
      <c r="K1105" s="32">
        <v>6</v>
      </c>
      <c r="L1105" s="32">
        <v>6</v>
      </c>
      <c r="M1105" s="33">
        <v>6</v>
      </c>
    </row>
    <row r="1106" spans="1:13" x14ac:dyDescent="0.25">
      <c r="A1106" s="11" t="str">
        <f t="shared" si="74"/>
        <v>ESP_1981</v>
      </c>
      <c r="B1106" t="s">
        <v>33</v>
      </c>
      <c r="C1106" s="8" t="s">
        <v>65</v>
      </c>
      <c r="D1106" s="4">
        <v>1981</v>
      </c>
      <c r="E1106" s="30">
        <f t="shared" si="77"/>
        <v>5.7783332665761309</v>
      </c>
      <c r="F1106" s="31">
        <f t="shared" si="75"/>
        <v>5.9849998950958252</v>
      </c>
      <c r="G1106" s="32">
        <v>5.9699997901916504</v>
      </c>
      <c r="H1106" s="32">
        <v>6</v>
      </c>
      <c r="I1106" s="30">
        <v>4.6999998092651367</v>
      </c>
      <c r="J1106" s="31">
        <f t="shared" si="76"/>
        <v>6</v>
      </c>
      <c r="K1106" s="32">
        <v>6</v>
      </c>
      <c r="L1106" s="32">
        <v>6</v>
      </c>
      <c r="M1106" s="33">
        <v>6</v>
      </c>
    </row>
    <row r="1107" spans="1:13" x14ac:dyDescent="0.25">
      <c r="A1107" s="11" t="str">
        <f t="shared" si="74"/>
        <v>ESP_1982</v>
      </c>
      <c r="B1107" t="s">
        <v>33</v>
      </c>
      <c r="C1107" s="8" t="s">
        <v>65</v>
      </c>
      <c r="D1107" s="4">
        <v>1982</v>
      </c>
      <c r="E1107" s="30">
        <f t="shared" si="77"/>
        <v>5.7791666189829511</v>
      </c>
      <c r="F1107" s="31">
        <f t="shared" si="75"/>
        <v>5.9874999523162842</v>
      </c>
      <c r="G1107" s="32">
        <v>5.9749999046325684</v>
      </c>
      <c r="H1107" s="32">
        <v>6</v>
      </c>
      <c r="I1107" s="30">
        <v>4.6999998092651367</v>
      </c>
      <c r="J1107" s="31">
        <f t="shared" si="76"/>
        <v>6</v>
      </c>
      <c r="K1107" s="32">
        <v>6</v>
      </c>
      <c r="L1107" s="32">
        <v>6</v>
      </c>
      <c r="M1107" s="33">
        <v>6</v>
      </c>
    </row>
    <row r="1108" spans="1:13" x14ac:dyDescent="0.25">
      <c r="A1108" s="11" t="str">
        <f t="shared" si="74"/>
        <v>ESP_1983</v>
      </c>
      <c r="B1108" t="s">
        <v>33</v>
      </c>
      <c r="C1108" s="8" t="s">
        <v>65</v>
      </c>
      <c r="D1108" s="4">
        <v>1983</v>
      </c>
      <c r="E1108" s="30">
        <f t="shared" si="77"/>
        <v>5.7799999713897705</v>
      </c>
      <c r="F1108" s="31">
        <f t="shared" si="75"/>
        <v>5.9900000095367432</v>
      </c>
      <c r="G1108" s="32">
        <v>5.9800000190734863</v>
      </c>
      <c r="H1108" s="32">
        <v>6</v>
      </c>
      <c r="I1108" s="30">
        <v>4.6999998092651367</v>
      </c>
      <c r="J1108" s="31">
        <f t="shared" si="76"/>
        <v>6</v>
      </c>
      <c r="K1108" s="32">
        <v>6</v>
      </c>
      <c r="L1108" s="32">
        <v>6</v>
      </c>
      <c r="M1108" s="33">
        <v>6</v>
      </c>
    </row>
    <row r="1109" spans="1:13" x14ac:dyDescent="0.25">
      <c r="A1109" s="11" t="str">
        <f t="shared" si="74"/>
        <v>ESP_1984</v>
      </c>
      <c r="B1109" t="s">
        <v>33</v>
      </c>
      <c r="C1109" s="8" t="s">
        <v>65</v>
      </c>
      <c r="D1109" s="4">
        <v>1984</v>
      </c>
      <c r="E1109" s="30">
        <f t="shared" si="77"/>
        <v>5.7808333237965899</v>
      </c>
      <c r="F1109" s="31">
        <f t="shared" si="75"/>
        <v>5.9925000667572021</v>
      </c>
      <c r="G1109" s="32">
        <v>5.9850001335144043</v>
      </c>
      <c r="H1109" s="32">
        <v>6</v>
      </c>
      <c r="I1109" s="30">
        <v>4.6999998092651367</v>
      </c>
      <c r="J1109" s="31">
        <f t="shared" si="76"/>
        <v>6</v>
      </c>
      <c r="K1109" s="32">
        <v>6</v>
      </c>
      <c r="L1109" s="32">
        <v>6</v>
      </c>
      <c r="M1109" s="33">
        <v>6</v>
      </c>
    </row>
    <row r="1110" spans="1:13" x14ac:dyDescent="0.25">
      <c r="A1110" s="11" t="str">
        <f t="shared" si="74"/>
        <v>ESP_1985</v>
      </c>
      <c r="B1110" t="s">
        <v>33</v>
      </c>
      <c r="C1110" s="8" t="s">
        <v>65</v>
      </c>
      <c r="D1110" s="4">
        <v>1985</v>
      </c>
      <c r="E1110" s="30">
        <f t="shared" si="77"/>
        <v>5.7816666762034101</v>
      </c>
      <c r="F1110" s="31">
        <f t="shared" si="75"/>
        <v>5.9950001239776611</v>
      </c>
      <c r="G1110" s="32">
        <v>5.9900002479553223</v>
      </c>
      <c r="H1110" s="32">
        <v>6</v>
      </c>
      <c r="I1110" s="30">
        <v>4.6999998092651367</v>
      </c>
      <c r="J1110" s="31">
        <f t="shared" si="76"/>
        <v>6</v>
      </c>
      <c r="K1110" s="32">
        <v>6</v>
      </c>
      <c r="L1110" s="32">
        <v>6</v>
      </c>
      <c r="M1110" s="33">
        <v>6</v>
      </c>
    </row>
    <row r="1111" spans="1:13" x14ac:dyDescent="0.25">
      <c r="A1111" s="11" t="str">
        <f t="shared" si="74"/>
        <v>ESP_1986</v>
      </c>
      <c r="B1111" t="s">
        <v>33</v>
      </c>
      <c r="C1111" s="8" t="s">
        <v>65</v>
      </c>
      <c r="D1111" s="4">
        <v>1986</v>
      </c>
      <c r="E1111" s="30">
        <f t="shared" si="77"/>
        <v>5.7824999491373701</v>
      </c>
      <c r="F1111" s="31">
        <f t="shared" si="75"/>
        <v>5.997499942779541</v>
      </c>
      <c r="G1111" s="32">
        <v>5.994999885559082</v>
      </c>
      <c r="H1111" s="32">
        <v>6</v>
      </c>
      <c r="I1111" s="30">
        <v>4.6999998092651367</v>
      </c>
      <c r="J1111" s="31">
        <f t="shared" si="76"/>
        <v>6</v>
      </c>
      <c r="K1111" s="32">
        <v>6</v>
      </c>
      <c r="L1111" s="32">
        <v>6</v>
      </c>
      <c r="M1111" s="33">
        <v>6</v>
      </c>
    </row>
    <row r="1112" spans="1:13" x14ac:dyDescent="0.25">
      <c r="A1112" s="11" t="str">
        <f t="shared" si="74"/>
        <v>ESP_1987</v>
      </c>
      <c r="B1112" t="s">
        <v>33</v>
      </c>
      <c r="C1112" s="8" t="s">
        <v>65</v>
      </c>
      <c r="D1112" s="4">
        <v>1987</v>
      </c>
      <c r="E1112" s="30">
        <f t="shared" si="77"/>
        <v>5.7833333015441895</v>
      </c>
      <c r="F1112" s="31">
        <f t="shared" si="75"/>
        <v>6</v>
      </c>
      <c r="G1112" s="32">
        <v>6</v>
      </c>
      <c r="H1112" s="32">
        <v>6</v>
      </c>
      <c r="I1112" s="30">
        <v>4.6999998092651367</v>
      </c>
      <c r="J1112" s="31">
        <f t="shared" si="76"/>
        <v>6</v>
      </c>
      <c r="K1112" s="32">
        <v>6</v>
      </c>
      <c r="L1112" s="32">
        <v>6</v>
      </c>
      <c r="M1112" s="33">
        <v>6</v>
      </c>
    </row>
    <row r="1113" spans="1:13" x14ac:dyDescent="0.25">
      <c r="A1113" s="11" t="str">
        <f t="shared" si="74"/>
        <v>ESP_1988</v>
      </c>
      <c r="B1113" t="s">
        <v>33</v>
      </c>
      <c r="C1113" s="8" t="s">
        <v>65</v>
      </c>
      <c r="D1113" s="4">
        <v>1988</v>
      </c>
      <c r="E1113" s="30">
        <f t="shared" si="77"/>
        <v>5.7223332722981768</v>
      </c>
      <c r="F1113" s="31">
        <f t="shared" si="75"/>
        <v>5.8169999122619629</v>
      </c>
      <c r="G1113" s="32">
        <v>5.6339998245239258</v>
      </c>
      <c r="H1113" s="32">
        <v>6</v>
      </c>
      <c r="I1113" s="30">
        <v>4.6999998092651367</v>
      </c>
      <c r="J1113" s="31">
        <f t="shared" si="76"/>
        <v>6</v>
      </c>
      <c r="K1113" s="32">
        <v>6</v>
      </c>
      <c r="L1113" s="32">
        <v>6</v>
      </c>
      <c r="M1113" s="33">
        <v>6</v>
      </c>
    </row>
    <row r="1114" spans="1:13" x14ac:dyDescent="0.25">
      <c r="A1114" s="11" t="str">
        <f t="shared" si="74"/>
        <v>ESP_1989</v>
      </c>
      <c r="B1114" t="s">
        <v>33</v>
      </c>
      <c r="C1114" s="8" t="s">
        <v>65</v>
      </c>
      <c r="D1114" s="4">
        <v>1989</v>
      </c>
      <c r="E1114" s="30">
        <f t="shared" si="77"/>
        <v>5.7223332722981768</v>
      </c>
      <c r="F1114" s="31">
        <f t="shared" si="75"/>
        <v>5.8169999122619629</v>
      </c>
      <c r="G1114" s="32">
        <v>5.6339998245239258</v>
      </c>
      <c r="H1114" s="32">
        <v>6</v>
      </c>
      <c r="I1114" s="30">
        <v>4.6999998092651367</v>
      </c>
      <c r="J1114" s="31">
        <f t="shared" si="76"/>
        <v>6</v>
      </c>
      <c r="K1114" s="32">
        <v>6</v>
      </c>
      <c r="L1114" s="32">
        <v>6</v>
      </c>
      <c r="M1114" s="33">
        <v>6</v>
      </c>
    </row>
    <row r="1115" spans="1:13" x14ac:dyDescent="0.25">
      <c r="A1115" s="11" t="str">
        <f t="shared" si="74"/>
        <v>ESP_1990</v>
      </c>
      <c r="B1115" t="s">
        <v>33</v>
      </c>
      <c r="C1115" s="8" t="s">
        <v>65</v>
      </c>
      <c r="D1115" s="4">
        <v>1990</v>
      </c>
      <c r="E1115" s="30">
        <f t="shared" si="77"/>
        <v>5.5556666056315107</v>
      </c>
      <c r="F1115" s="31">
        <f t="shared" si="75"/>
        <v>5.8169999122619629</v>
      </c>
      <c r="G1115" s="32">
        <v>5.6339998245239258</v>
      </c>
      <c r="H1115" s="32">
        <v>6</v>
      </c>
      <c r="I1115" s="30">
        <v>4.6999998092651367</v>
      </c>
      <c r="J1115" s="31">
        <f t="shared" si="76"/>
        <v>5.666666666666667</v>
      </c>
      <c r="K1115" s="32">
        <v>6</v>
      </c>
      <c r="L1115" s="32">
        <v>5</v>
      </c>
      <c r="M1115" s="33">
        <v>6</v>
      </c>
    </row>
    <row r="1116" spans="1:13" x14ac:dyDescent="0.25">
      <c r="A1116" s="11" t="str">
        <f t="shared" si="74"/>
        <v>ESP_1991</v>
      </c>
      <c r="B1116" t="s">
        <v>33</v>
      </c>
      <c r="C1116" s="8" t="s">
        <v>65</v>
      </c>
      <c r="D1116" s="4">
        <v>1991</v>
      </c>
      <c r="E1116" s="30">
        <f t="shared" si="77"/>
        <v>5.4931666056315107</v>
      </c>
      <c r="F1116" s="31">
        <f t="shared" si="75"/>
        <v>5.6294999122619629</v>
      </c>
      <c r="G1116" s="32">
        <v>5.6339998245239258</v>
      </c>
      <c r="H1116" s="32">
        <v>5.625</v>
      </c>
      <c r="I1116" s="30">
        <v>4.6999998092651367</v>
      </c>
      <c r="J1116" s="31">
        <f t="shared" si="76"/>
        <v>5.666666666666667</v>
      </c>
      <c r="K1116" s="32">
        <v>6</v>
      </c>
      <c r="L1116" s="32">
        <v>5</v>
      </c>
      <c r="M1116" s="33">
        <v>6</v>
      </c>
    </row>
    <row r="1117" spans="1:13" x14ac:dyDescent="0.25">
      <c r="A1117" s="11" t="str">
        <f t="shared" si="74"/>
        <v>ESP_1992</v>
      </c>
      <c r="B1117" t="s">
        <v>33</v>
      </c>
      <c r="C1117" s="8" t="s">
        <v>65</v>
      </c>
      <c r="D1117" s="4">
        <v>1992</v>
      </c>
      <c r="E1117" s="30">
        <f t="shared" si="77"/>
        <v>5.4931666056315107</v>
      </c>
      <c r="F1117" s="31">
        <f t="shared" si="75"/>
        <v>5.6294999122619629</v>
      </c>
      <c r="G1117" s="32">
        <v>5.6339998245239258</v>
      </c>
      <c r="H1117" s="32">
        <v>5.625</v>
      </c>
      <c r="I1117" s="30">
        <v>4.6999998092651367</v>
      </c>
      <c r="J1117" s="31">
        <f t="shared" si="76"/>
        <v>5.666666666666667</v>
      </c>
      <c r="K1117" s="32">
        <v>6</v>
      </c>
      <c r="L1117" s="32">
        <v>5</v>
      </c>
      <c r="M1117" s="33">
        <v>6</v>
      </c>
    </row>
    <row r="1118" spans="1:13" x14ac:dyDescent="0.25">
      <c r="A1118" s="11" t="str">
        <f t="shared" si="74"/>
        <v>ESP_1993</v>
      </c>
      <c r="B1118" t="s">
        <v>33</v>
      </c>
      <c r="C1118" s="8" t="s">
        <v>65</v>
      </c>
      <c r="D1118" s="4">
        <v>1993</v>
      </c>
      <c r="E1118" s="30">
        <f t="shared" si="77"/>
        <v>5.4814999898274737</v>
      </c>
      <c r="F1118" s="31">
        <f t="shared" si="75"/>
        <v>5.6294999122619629</v>
      </c>
      <c r="G1118" s="32">
        <v>5.6339998245239258</v>
      </c>
      <c r="H1118" s="32">
        <v>5.625</v>
      </c>
      <c r="I1118" s="30">
        <v>4.630000114440918</v>
      </c>
      <c r="J1118" s="31">
        <f t="shared" si="76"/>
        <v>5.666666666666667</v>
      </c>
      <c r="K1118" s="32">
        <v>6</v>
      </c>
      <c r="L1118" s="32">
        <v>5</v>
      </c>
      <c r="M1118" s="33">
        <v>6</v>
      </c>
    </row>
    <row r="1119" spans="1:13" x14ac:dyDescent="0.25">
      <c r="A1119" s="11" t="str">
        <f t="shared" si="74"/>
        <v>ESP_1994</v>
      </c>
      <c r="B1119" t="s">
        <v>33</v>
      </c>
      <c r="C1119" s="8" t="s">
        <v>65</v>
      </c>
      <c r="D1119" s="4">
        <v>1994</v>
      </c>
      <c r="E1119" s="30">
        <f t="shared" si="77"/>
        <v>5.0760444800059004</v>
      </c>
      <c r="F1119" s="31">
        <f t="shared" si="75"/>
        <v>4.8856334686279297</v>
      </c>
      <c r="G1119" s="32">
        <v>5.1700167655944824</v>
      </c>
      <c r="H1119" s="32">
        <v>4.601250171661377</v>
      </c>
      <c r="I1119" s="30">
        <v>4.059999942779541</v>
      </c>
      <c r="J1119" s="31">
        <f t="shared" si="76"/>
        <v>5.541666666666667</v>
      </c>
      <c r="K1119" s="32">
        <v>5.625</v>
      </c>
      <c r="L1119" s="32">
        <v>5</v>
      </c>
      <c r="M1119" s="33">
        <v>6</v>
      </c>
    </row>
    <row r="1120" spans="1:13" x14ac:dyDescent="0.25">
      <c r="A1120" s="11" t="str">
        <f t="shared" si="74"/>
        <v>ESP_1995</v>
      </c>
      <c r="B1120" t="s">
        <v>33</v>
      </c>
      <c r="C1120" s="8" t="s">
        <v>65</v>
      </c>
      <c r="D1120" s="4">
        <v>1995</v>
      </c>
      <c r="E1120" s="30">
        <f t="shared" si="77"/>
        <v>4.6427111228307085</v>
      </c>
      <c r="F1120" s="31">
        <f t="shared" si="75"/>
        <v>4.5106333494186401</v>
      </c>
      <c r="G1120" s="32">
        <v>5.1700167655944824</v>
      </c>
      <c r="H1120" s="32">
        <v>3.8512499332427979</v>
      </c>
      <c r="I1120" s="30">
        <v>3.2100000381469727</v>
      </c>
      <c r="J1120" s="31">
        <f t="shared" si="76"/>
        <v>5.208333333333333</v>
      </c>
      <c r="K1120" s="32">
        <v>5.625</v>
      </c>
      <c r="L1120" s="32">
        <v>4</v>
      </c>
      <c r="M1120" s="33">
        <v>6</v>
      </c>
    </row>
    <row r="1121" spans="1:13" x14ac:dyDescent="0.25">
      <c r="A1121" s="11" t="str">
        <f t="shared" si="74"/>
        <v>ESP_1996</v>
      </c>
      <c r="B1121" t="s">
        <v>33</v>
      </c>
      <c r="C1121" s="8" t="s">
        <v>65</v>
      </c>
      <c r="D1121" s="4">
        <v>1996</v>
      </c>
      <c r="E1121" s="30">
        <f t="shared" si="77"/>
        <v>4.5843777656555176</v>
      </c>
      <c r="F1121" s="31">
        <f t="shared" si="75"/>
        <v>4.3856333494186401</v>
      </c>
      <c r="G1121" s="32">
        <v>5.1700167655944824</v>
      </c>
      <c r="H1121" s="32">
        <v>3.6012499332427979</v>
      </c>
      <c r="I1121" s="30">
        <v>3.1099998950958252</v>
      </c>
      <c r="J1121" s="31">
        <f t="shared" si="76"/>
        <v>5.208333333333333</v>
      </c>
      <c r="K1121" s="32">
        <v>5.625</v>
      </c>
      <c r="L1121" s="32">
        <v>4</v>
      </c>
      <c r="M1121" s="33">
        <v>6</v>
      </c>
    </row>
    <row r="1122" spans="1:13" x14ac:dyDescent="0.25">
      <c r="A1122" s="11" t="str">
        <f t="shared" si="74"/>
        <v>ESP_1997</v>
      </c>
      <c r="B1122" t="s">
        <v>33</v>
      </c>
      <c r="C1122" s="8" t="s">
        <v>65</v>
      </c>
      <c r="D1122" s="4">
        <v>1997</v>
      </c>
      <c r="E1122" s="30">
        <f t="shared" si="77"/>
        <v>4.3282638788223267</v>
      </c>
      <c r="F1122" s="31">
        <f t="shared" si="75"/>
        <v>3.6756249666213989</v>
      </c>
      <c r="G1122" s="32">
        <v>4.0999999046325684</v>
      </c>
      <c r="H1122" s="32">
        <v>3.2512500286102295</v>
      </c>
      <c r="I1122" s="30">
        <v>2.9933333396911621</v>
      </c>
      <c r="J1122" s="31">
        <f t="shared" si="76"/>
        <v>5.208333333333333</v>
      </c>
      <c r="K1122" s="32">
        <v>5.625</v>
      </c>
      <c r="L1122" s="32">
        <v>4</v>
      </c>
      <c r="M1122" s="33">
        <v>6</v>
      </c>
    </row>
    <row r="1123" spans="1:13" x14ac:dyDescent="0.25">
      <c r="A1123" s="11" t="str">
        <f t="shared" si="74"/>
        <v>ESP_1998</v>
      </c>
      <c r="B1123" t="s">
        <v>33</v>
      </c>
      <c r="C1123" s="8" t="s">
        <v>65</v>
      </c>
      <c r="D1123" s="4">
        <v>1998</v>
      </c>
      <c r="E1123" s="30">
        <f t="shared" si="77"/>
        <v>3.8611111243565879</v>
      </c>
      <c r="F1123" s="31">
        <f t="shared" si="75"/>
        <v>2.4291666746139526</v>
      </c>
      <c r="G1123" s="32">
        <v>2.0833332538604736</v>
      </c>
      <c r="H1123" s="32">
        <v>2.7750000953674316</v>
      </c>
      <c r="I1123" s="30">
        <v>2.6833333969116211</v>
      </c>
      <c r="J1123" s="31">
        <f t="shared" si="76"/>
        <v>5.208333333333333</v>
      </c>
      <c r="K1123" s="32">
        <v>5.625</v>
      </c>
      <c r="L1123" s="32">
        <v>4</v>
      </c>
      <c r="M1123" s="33">
        <v>6</v>
      </c>
    </row>
    <row r="1124" spans="1:13" x14ac:dyDescent="0.25">
      <c r="A1124" s="11" t="str">
        <f t="shared" si="74"/>
        <v>ESP_1999</v>
      </c>
      <c r="B1124" t="s">
        <v>33</v>
      </c>
      <c r="C1124" s="8" t="s">
        <v>65</v>
      </c>
      <c r="D1124" s="4">
        <v>1999</v>
      </c>
      <c r="E1124" s="30">
        <f t="shared" si="77"/>
        <v>3.5632222096125283</v>
      </c>
      <c r="F1124" s="31">
        <f t="shared" si="75"/>
        <v>1.9516666531562805</v>
      </c>
      <c r="G1124" s="32">
        <v>1.3333333730697632</v>
      </c>
      <c r="H1124" s="32">
        <v>2.5699999332427979</v>
      </c>
      <c r="I1124" s="30">
        <v>1.8509999513626099</v>
      </c>
      <c r="J1124" s="31">
        <f t="shared" si="76"/>
        <v>5.208333333333333</v>
      </c>
      <c r="K1124" s="32">
        <v>5.625</v>
      </c>
      <c r="L1124" s="32">
        <v>4</v>
      </c>
      <c r="M1124" s="33">
        <v>6</v>
      </c>
    </row>
    <row r="1125" spans="1:13" x14ac:dyDescent="0.25">
      <c r="A1125" s="11" t="str">
        <f t="shared" si="74"/>
        <v>ESP_2000</v>
      </c>
      <c r="B1125" t="s">
        <v>33</v>
      </c>
      <c r="C1125" s="8" t="s">
        <v>65</v>
      </c>
      <c r="D1125" s="4">
        <v>2000</v>
      </c>
      <c r="E1125" s="30">
        <f t="shared" si="77"/>
        <v>3.3144166469573975</v>
      </c>
      <c r="F1125" s="31">
        <f t="shared" si="75"/>
        <v>1.8304166197776794</v>
      </c>
      <c r="G1125" s="32">
        <v>1.3333333730697632</v>
      </c>
      <c r="H1125" s="32">
        <v>2.3274998664855957</v>
      </c>
      <c r="I1125" s="30">
        <v>1.3506666421890259</v>
      </c>
      <c r="J1125" s="31">
        <f t="shared" si="76"/>
        <v>4.958333333333333</v>
      </c>
      <c r="K1125" s="32">
        <v>5.625</v>
      </c>
      <c r="L1125" s="32">
        <v>4</v>
      </c>
      <c r="M1125" s="33">
        <v>5.25</v>
      </c>
    </row>
    <row r="1126" spans="1:13" x14ac:dyDescent="0.25">
      <c r="A1126" s="11" t="str">
        <f t="shared" si="74"/>
        <v>ESP_2001</v>
      </c>
      <c r="B1126" t="s">
        <v>33</v>
      </c>
      <c r="C1126" s="8" t="s">
        <v>65</v>
      </c>
      <c r="D1126" s="4">
        <v>2001</v>
      </c>
      <c r="E1126" s="30">
        <f t="shared" si="77"/>
        <v>2.8373680313428244</v>
      </c>
      <c r="F1126" s="31">
        <f t="shared" si="75"/>
        <v>1.79010409116745</v>
      </c>
      <c r="G1126" s="32">
        <v>1.2527083158493042</v>
      </c>
      <c r="H1126" s="32">
        <v>2.3274998664855957</v>
      </c>
      <c r="I1126" s="30">
        <v>1.0690000057220459</v>
      </c>
      <c r="J1126" s="31">
        <f t="shared" si="76"/>
        <v>4.125</v>
      </c>
      <c r="K1126" s="32">
        <v>5.625</v>
      </c>
      <c r="L1126" s="32">
        <v>1.5</v>
      </c>
      <c r="M1126" s="33">
        <v>5.25</v>
      </c>
    </row>
    <row r="1127" spans="1:13" x14ac:dyDescent="0.25">
      <c r="A1127" s="11" t="str">
        <f t="shared" si="74"/>
        <v>ESP_2002</v>
      </c>
      <c r="B1127" t="s">
        <v>33</v>
      </c>
      <c r="C1127" s="8" t="s">
        <v>65</v>
      </c>
      <c r="D1127" s="4">
        <v>2002</v>
      </c>
      <c r="E1127" s="30">
        <f t="shared" si="77"/>
        <v>2.3305347363154092</v>
      </c>
      <c r="F1127" s="31">
        <f t="shared" si="75"/>
        <v>1.7726041674613953</v>
      </c>
      <c r="G1127" s="32">
        <v>1.2527083158493042</v>
      </c>
      <c r="H1127" s="32">
        <v>2.2925000190734863</v>
      </c>
      <c r="I1127" s="30">
        <v>1.0630000829696655</v>
      </c>
      <c r="J1127" s="31">
        <f t="shared" si="76"/>
        <v>3.125</v>
      </c>
      <c r="K1127" s="32">
        <v>5.625</v>
      </c>
      <c r="L1127" s="32">
        <v>1.5</v>
      </c>
      <c r="M1127" s="33">
        <v>2.25</v>
      </c>
    </row>
    <row r="1128" spans="1:13" x14ac:dyDescent="0.25">
      <c r="A1128" s="11" t="str">
        <f t="shared" si="74"/>
        <v>ESP_2003</v>
      </c>
      <c r="B1128" t="s">
        <v>33</v>
      </c>
      <c r="C1128" s="8" t="s">
        <v>65</v>
      </c>
      <c r="D1128" s="4">
        <v>2003</v>
      </c>
      <c r="E1128" s="30">
        <f t="shared" si="77"/>
        <v>2.2009236017862954</v>
      </c>
      <c r="F1128" s="31">
        <f t="shared" si="75"/>
        <v>1.4284374713897705</v>
      </c>
      <c r="G1128" s="32">
        <v>1.169374942779541</v>
      </c>
      <c r="H1128" s="32">
        <v>1.6875</v>
      </c>
      <c r="I1128" s="30">
        <v>0.97366666793823242</v>
      </c>
      <c r="J1128" s="31">
        <f t="shared" si="76"/>
        <v>3.125</v>
      </c>
      <c r="K1128" s="32">
        <v>5.625</v>
      </c>
      <c r="L1128" s="32">
        <v>1.5</v>
      </c>
      <c r="M1128" s="33">
        <v>2.25</v>
      </c>
    </row>
    <row r="1129" spans="1:13" x14ac:dyDescent="0.25">
      <c r="A1129" s="11" t="str">
        <f t="shared" si="74"/>
        <v>ESP_2004</v>
      </c>
      <c r="B1129" t="s">
        <v>33</v>
      </c>
      <c r="C1129" s="8" t="s">
        <v>65</v>
      </c>
      <c r="D1129" s="4">
        <v>2004</v>
      </c>
      <c r="E1129" s="30">
        <f t="shared" si="77"/>
        <v>1.9236927131811778</v>
      </c>
      <c r="F1129" s="31">
        <f t="shared" si="75"/>
        <v>1.0494531393051147</v>
      </c>
      <c r="G1129" s="32">
        <v>1.1614062786102295</v>
      </c>
      <c r="H1129" s="32">
        <v>0.9375</v>
      </c>
      <c r="I1129" s="30">
        <v>0.94325000047683716</v>
      </c>
      <c r="J1129" s="31">
        <f t="shared" si="76"/>
        <v>2.8333333333333335</v>
      </c>
      <c r="K1129" s="32">
        <v>4.75</v>
      </c>
      <c r="L1129" s="32">
        <v>1.5</v>
      </c>
      <c r="M1129" s="33">
        <v>2.25</v>
      </c>
    </row>
    <row r="1130" spans="1:13" x14ac:dyDescent="0.25">
      <c r="A1130" s="11" t="str">
        <f t="shared" si="74"/>
        <v>ESP_2005</v>
      </c>
      <c r="B1130" t="s">
        <v>33</v>
      </c>
      <c r="C1130" s="8" t="s">
        <v>65</v>
      </c>
      <c r="D1130" s="4">
        <v>2005</v>
      </c>
      <c r="E1130" s="30">
        <f t="shared" si="77"/>
        <v>1.8547951380411785</v>
      </c>
      <c r="F1130" s="31">
        <f t="shared" si="75"/>
        <v>1.0454687476158142</v>
      </c>
      <c r="G1130" s="32">
        <v>1.1534374952316284</v>
      </c>
      <c r="H1130" s="32">
        <v>0.9375</v>
      </c>
      <c r="I1130" s="30">
        <v>0.91283333301544189</v>
      </c>
      <c r="J1130" s="31">
        <f t="shared" si="76"/>
        <v>2.7083333333333335</v>
      </c>
      <c r="K1130" s="32">
        <v>4.375</v>
      </c>
      <c r="L1130" s="32">
        <v>1.5</v>
      </c>
      <c r="M1130" s="33">
        <v>2.25</v>
      </c>
    </row>
    <row r="1131" spans="1:13" x14ac:dyDescent="0.25">
      <c r="A1131" s="11" t="str">
        <f t="shared" si="74"/>
        <v>ESP_2006</v>
      </c>
      <c r="B1131" t="s">
        <v>33</v>
      </c>
      <c r="C1131" s="8" t="s">
        <v>65</v>
      </c>
      <c r="D1131" s="4">
        <v>2006</v>
      </c>
      <c r="E1131" s="30">
        <f t="shared" si="77"/>
        <v>1.8503975570201874</v>
      </c>
      <c r="F1131" s="31">
        <f t="shared" si="75"/>
        <v>1.0414843559265137</v>
      </c>
      <c r="G1131" s="32">
        <v>1.1454687118530273</v>
      </c>
      <c r="H1131" s="32">
        <v>0.9375</v>
      </c>
      <c r="I1131" s="30">
        <v>0.89441663026809692</v>
      </c>
      <c r="J1131" s="31">
        <f t="shared" si="76"/>
        <v>2.7083333333333335</v>
      </c>
      <c r="K1131" s="32">
        <v>4.375</v>
      </c>
      <c r="L1131" s="32">
        <v>1.5</v>
      </c>
      <c r="M1131" s="33">
        <v>2.25</v>
      </c>
    </row>
    <row r="1132" spans="1:13" x14ac:dyDescent="0.25">
      <c r="A1132" s="11" t="str">
        <f t="shared" si="74"/>
        <v>ESP_2007</v>
      </c>
      <c r="B1132" t="s">
        <v>33</v>
      </c>
      <c r="C1132" s="8" t="s">
        <v>65</v>
      </c>
      <c r="D1132" s="4">
        <v>2007</v>
      </c>
      <c r="E1132" s="30">
        <f t="shared" si="77"/>
        <v>1.7944375077883403</v>
      </c>
      <c r="F1132" s="31">
        <f t="shared" si="75"/>
        <v>1.0078125298023224</v>
      </c>
      <c r="G1132" s="32">
        <v>1.0593750476837158</v>
      </c>
      <c r="H1132" s="32">
        <v>0.95625001192092896</v>
      </c>
      <c r="I1132" s="30">
        <v>0.62599998712539673</v>
      </c>
      <c r="J1132" s="31">
        <f t="shared" si="76"/>
        <v>2.7083333333333335</v>
      </c>
      <c r="K1132" s="32">
        <v>4.375</v>
      </c>
      <c r="L1132" s="32">
        <v>1.5</v>
      </c>
      <c r="M1132" s="33">
        <v>2.25</v>
      </c>
    </row>
    <row r="1133" spans="1:13" x14ac:dyDescent="0.25">
      <c r="A1133" s="11" t="str">
        <f t="shared" si="74"/>
        <v>ESP_2008</v>
      </c>
      <c r="B1133" t="s">
        <v>33</v>
      </c>
      <c r="C1133" s="8" t="s">
        <v>65</v>
      </c>
      <c r="D1133" s="4">
        <v>2008</v>
      </c>
      <c r="E1133" s="30">
        <f t="shared" si="77"/>
        <v>1.4832986195882161</v>
      </c>
      <c r="F1133" s="31">
        <f t="shared" si="75"/>
        <v>1.0078125298023224</v>
      </c>
      <c r="G1133" s="32">
        <v>1.0593750476837158</v>
      </c>
      <c r="H1133" s="32">
        <v>0.95625001192092896</v>
      </c>
      <c r="I1133" s="30">
        <v>0.6341666579246521</v>
      </c>
      <c r="J1133" s="31">
        <f t="shared" si="76"/>
        <v>2.0833333333333335</v>
      </c>
      <c r="K1133" s="32">
        <v>4</v>
      </c>
      <c r="L1133" s="32">
        <v>0</v>
      </c>
      <c r="M1133" s="33">
        <v>2.25</v>
      </c>
    </row>
    <row r="1134" spans="1:13" x14ac:dyDescent="0.25">
      <c r="A1134" s="11" t="str">
        <f t="shared" si="74"/>
        <v>ESP_2009</v>
      </c>
      <c r="B1134" t="s">
        <v>33</v>
      </c>
      <c r="C1134" s="8" t="s">
        <v>65</v>
      </c>
      <c r="D1134" s="4">
        <v>2009</v>
      </c>
      <c r="E1134" s="30">
        <f t="shared" si="77"/>
        <v>1.484659731388092</v>
      </c>
      <c r="F1134" s="31">
        <f t="shared" si="75"/>
        <v>1.0078125298023224</v>
      </c>
      <c r="G1134" s="32">
        <v>1.0593750476837158</v>
      </c>
      <c r="H1134" s="32">
        <v>0.95625001192092896</v>
      </c>
      <c r="I1134" s="30">
        <v>0.64233332872390747</v>
      </c>
      <c r="J1134" s="31">
        <f t="shared" si="76"/>
        <v>2.0833333333333335</v>
      </c>
      <c r="K1134" s="32">
        <v>4</v>
      </c>
      <c r="L1134" s="32">
        <v>0</v>
      </c>
      <c r="M1134" s="33">
        <v>2.25</v>
      </c>
    </row>
    <row r="1135" spans="1:13" x14ac:dyDescent="0.25">
      <c r="A1135" s="11" t="str">
        <f t="shared" si="74"/>
        <v>ESP_2010</v>
      </c>
      <c r="B1135" t="s">
        <v>33</v>
      </c>
      <c r="C1135" s="8" t="s">
        <v>65</v>
      </c>
      <c r="D1135" s="4">
        <v>2010</v>
      </c>
      <c r="E1135" s="30">
        <f t="shared" si="77"/>
        <v>1.5124235947926838</v>
      </c>
      <c r="F1135" s="31">
        <f t="shared" si="75"/>
        <v>1.1015624701976776</v>
      </c>
      <c r="G1135" s="32">
        <v>0.87187498807907104</v>
      </c>
      <c r="H1135" s="32">
        <v>1.3312499523162842</v>
      </c>
      <c r="I1135" s="30">
        <v>0.62141662836074829</v>
      </c>
      <c r="J1135" s="31">
        <f t="shared" si="76"/>
        <v>2.0833333333333335</v>
      </c>
      <c r="K1135" s="32">
        <v>4</v>
      </c>
      <c r="L1135" s="32">
        <v>0</v>
      </c>
      <c r="M1135" s="33">
        <v>2.25</v>
      </c>
    </row>
    <row r="1136" spans="1:13" x14ac:dyDescent="0.25">
      <c r="A1136" s="11" t="str">
        <f t="shared" si="74"/>
        <v>ESP_2011</v>
      </c>
      <c r="B1136" t="s">
        <v>33</v>
      </c>
      <c r="C1136" s="8" t="s">
        <v>65</v>
      </c>
      <c r="D1136" s="4">
        <v>2011</v>
      </c>
      <c r="E1136" s="30">
        <f t="shared" si="77"/>
        <v>1.5089374979337056</v>
      </c>
      <c r="F1136" s="31">
        <f t="shared" si="75"/>
        <v>1.1015624701976776</v>
      </c>
      <c r="G1136" s="32">
        <v>0.87187498807907104</v>
      </c>
      <c r="H1136" s="32">
        <v>1.3312499523162842</v>
      </c>
      <c r="I1136" s="30">
        <v>0.60050004720687866</v>
      </c>
      <c r="J1136" s="31">
        <f t="shared" si="76"/>
        <v>2.0833333333333335</v>
      </c>
      <c r="K1136" s="32">
        <v>4</v>
      </c>
      <c r="L1136" s="32">
        <v>0</v>
      </c>
      <c r="M1136" s="33">
        <v>2.25</v>
      </c>
    </row>
    <row r="1137" spans="1:13" x14ac:dyDescent="0.25">
      <c r="A1137" s="11" t="str">
        <f t="shared" si="74"/>
        <v>ESP_2012</v>
      </c>
      <c r="B1137" t="s">
        <v>33</v>
      </c>
      <c r="C1137" s="8" t="s">
        <v>65</v>
      </c>
      <c r="D1137" s="4">
        <v>2012</v>
      </c>
      <c r="E1137" s="30">
        <f t="shared" si="77"/>
        <v>1.4742013812065125</v>
      </c>
      <c r="F1137" s="31">
        <f t="shared" si="75"/>
        <v>1.0078124701976776</v>
      </c>
      <c r="G1137" s="32">
        <v>0.87187498807907104</v>
      </c>
      <c r="H1137" s="32">
        <v>1.1437499523162842</v>
      </c>
      <c r="I1137" s="30">
        <v>0.57958334684371948</v>
      </c>
      <c r="J1137" s="31">
        <f t="shared" si="76"/>
        <v>2.0833333333333335</v>
      </c>
      <c r="K1137" s="32">
        <v>4</v>
      </c>
      <c r="L1137" s="32">
        <v>0</v>
      </c>
      <c r="M1137" s="33">
        <v>2.25</v>
      </c>
    </row>
    <row r="1138" spans="1:13" x14ac:dyDescent="0.25">
      <c r="A1138" s="11" t="str">
        <f t="shared" si="74"/>
        <v>ESP_2013</v>
      </c>
      <c r="B1138" t="s">
        <v>33</v>
      </c>
      <c r="C1138" s="8" t="s">
        <v>65</v>
      </c>
      <c r="D1138" s="4">
        <v>2013</v>
      </c>
      <c r="E1138" s="30">
        <f t="shared" si="77"/>
        <v>1.4707152644793193</v>
      </c>
      <c r="F1138" s="31">
        <f t="shared" si="75"/>
        <v>1.0078124701976776</v>
      </c>
      <c r="G1138" s="32">
        <v>0.87187498807907104</v>
      </c>
      <c r="H1138" s="32">
        <v>1.1437499523162842</v>
      </c>
      <c r="I1138" s="30">
        <v>0.5586666464805603</v>
      </c>
      <c r="J1138" s="31">
        <f t="shared" si="76"/>
        <v>2.0833333333333335</v>
      </c>
      <c r="K1138" s="32">
        <v>4</v>
      </c>
      <c r="L1138" s="32">
        <v>0</v>
      </c>
      <c r="M1138" s="33">
        <v>2.25</v>
      </c>
    </row>
    <row r="1139" spans="1:13" x14ac:dyDescent="0.25">
      <c r="A1139" s="11" t="str">
        <f t="shared" si="74"/>
        <v>SWE_1975</v>
      </c>
      <c r="B1139" s="14" t="s">
        <v>34</v>
      </c>
      <c r="C1139" s="7" t="s">
        <v>66</v>
      </c>
      <c r="D1139" s="6">
        <v>1975</v>
      </c>
      <c r="E1139" s="34">
        <f t="shared" si="77"/>
        <v>4.95</v>
      </c>
      <c r="F1139" s="35">
        <f t="shared" si="75"/>
        <v>6</v>
      </c>
      <c r="G1139" s="36">
        <v>6</v>
      </c>
      <c r="H1139" s="36" t="s">
        <v>114</v>
      </c>
      <c r="I1139" s="34">
        <v>6</v>
      </c>
      <c r="J1139" s="35">
        <f t="shared" si="76"/>
        <v>4.25</v>
      </c>
      <c r="K1139" s="36">
        <v>6</v>
      </c>
      <c r="L1139" s="36">
        <v>4.5</v>
      </c>
      <c r="M1139" s="37">
        <v>2.25</v>
      </c>
    </row>
    <row r="1140" spans="1:13" x14ac:dyDescent="0.25">
      <c r="A1140" s="11" t="str">
        <f t="shared" si="74"/>
        <v>SWE_1976</v>
      </c>
      <c r="B1140" t="s">
        <v>34</v>
      </c>
      <c r="C1140" s="7" t="s">
        <v>66</v>
      </c>
      <c r="D1140" s="6">
        <v>1976</v>
      </c>
      <c r="E1140" s="34">
        <f t="shared" si="77"/>
        <v>4.95</v>
      </c>
      <c r="F1140" s="35">
        <f t="shared" si="75"/>
        <v>6</v>
      </c>
      <c r="G1140" s="36">
        <v>6</v>
      </c>
      <c r="H1140" s="36" t="s">
        <v>114</v>
      </c>
      <c r="I1140" s="34">
        <v>6</v>
      </c>
      <c r="J1140" s="35">
        <f t="shared" si="76"/>
        <v>4.25</v>
      </c>
      <c r="K1140" s="36">
        <v>6</v>
      </c>
      <c r="L1140" s="36">
        <v>4.5</v>
      </c>
      <c r="M1140" s="37">
        <v>2.25</v>
      </c>
    </row>
    <row r="1141" spans="1:13" x14ac:dyDescent="0.25">
      <c r="A1141" s="11" t="str">
        <f t="shared" si="74"/>
        <v>SWE_1977</v>
      </c>
      <c r="B1141" t="s">
        <v>34</v>
      </c>
      <c r="C1141" s="7" t="s">
        <v>66</v>
      </c>
      <c r="D1141" s="6">
        <v>1977</v>
      </c>
      <c r="E1141" s="34">
        <f t="shared" si="77"/>
        <v>4.95</v>
      </c>
      <c r="F1141" s="35">
        <f t="shared" si="75"/>
        <v>6</v>
      </c>
      <c r="G1141" s="36">
        <v>6</v>
      </c>
      <c r="H1141" s="36" t="s">
        <v>114</v>
      </c>
      <c r="I1141" s="34">
        <v>6</v>
      </c>
      <c r="J1141" s="35">
        <f t="shared" si="76"/>
        <v>4.25</v>
      </c>
      <c r="K1141" s="36">
        <v>6</v>
      </c>
      <c r="L1141" s="36">
        <v>4.5</v>
      </c>
      <c r="M1141" s="37">
        <v>2.25</v>
      </c>
    </row>
    <row r="1142" spans="1:13" x14ac:dyDescent="0.25">
      <c r="A1142" s="11" t="str">
        <f t="shared" si="74"/>
        <v>SWE_1978</v>
      </c>
      <c r="B1142" t="s">
        <v>34</v>
      </c>
      <c r="C1142" s="7" t="s">
        <v>66</v>
      </c>
      <c r="D1142" s="6">
        <v>1978</v>
      </c>
      <c r="E1142" s="34">
        <f t="shared" si="77"/>
        <v>4.95</v>
      </c>
      <c r="F1142" s="35">
        <f t="shared" si="75"/>
        <v>6</v>
      </c>
      <c r="G1142" s="36">
        <v>6</v>
      </c>
      <c r="H1142" s="36" t="s">
        <v>114</v>
      </c>
      <c r="I1142" s="34">
        <v>6</v>
      </c>
      <c r="J1142" s="35">
        <f t="shared" si="76"/>
        <v>4.25</v>
      </c>
      <c r="K1142" s="36">
        <v>6</v>
      </c>
      <c r="L1142" s="36">
        <v>4.5</v>
      </c>
      <c r="M1142" s="37">
        <v>2.25</v>
      </c>
    </row>
    <row r="1143" spans="1:13" x14ac:dyDescent="0.25">
      <c r="A1143" s="11" t="str">
        <f t="shared" si="74"/>
        <v>SWE_1979</v>
      </c>
      <c r="B1143" t="s">
        <v>34</v>
      </c>
      <c r="C1143" s="7" t="s">
        <v>66</v>
      </c>
      <c r="D1143" s="6">
        <v>1979</v>
      </c>
      <c r="E1143" s="34">
        <f t="shared" si="77"/>
        <v>4.95</v>
      </c>
      <c r="F1143" s="35">
        <f t="shared" si="75"/>
        <v>6</v>
      </c>
      <c r="G1143" s="36">
        <v>6</v>
      </c>
      <c r="H1143" s="36" t="s">
        <v>114</v>
      </c>
      <c r="I1143" s="34">
        <v>6</v>
      </c>
      <c r="J1143" s="35">
        <f t="shared" si="76"/>
        <v>4.25</v>
      </c>
      <c r="K1143" s="36">
        <v>6</v>
      </c>
      <c r="L1143" s="36">
        <v>4.5</v>
      </c>
      <c r="M1143" s="37">
        <v>2.25</v>
      </c>
    </row>
    <row r="1144" spans="1:13" x14ac:dyDescent="0.25">
      <c r="A1144" s="11" t="str">
        <f t="shared" ref="A1144:A1202" si="78">B1144&amp;"_"&amp;D1144</f>
        <v>SWE_1980</v>
      </c>
      <c r="B1144" t="s">
        <v>34</v>
      </c>
      <c r="C1144" s="7" t="s">
        <v>66</v>
      </c>
      <c r="D1144" s="6">
        <v>1980</v>
      </c>
      <c r="E1144" s="34">
        <f t="shared" si="77"/>
        <v>4.95</v>
      </c>
      <c r="F1144" s="35">
        <f t="shared" ref="F1144:F1202" si="79">AVERAGE(G1144:H1144)</f>
        <v>6</v>
      </c>
      <c r="G1144" s="36">
        <v>6</v>
      </c>
      <c r="H1144" s="36" t="s">
        <v>114</v>
      </c>
      <c r="I1144" s="34">
        <v>6</v>
      </c>
      <c r="J1144" s="35">
        <f t="shared" ref="J1144:J1202" si="80">AVERAGE(K1144:M1144)</f>
        <v>4.25</v>
      </c>
      <c r="K1144" s="36">
        <v>6</v>
      </c>
      <c r="L1144" s="36">
        <v>4.5</v>
      </c>
      <c r="M1144" s="37">
        <v>2.25</v>
      </c>
    </row>
    <row r="1145" spans="1:13" x14ac:dyDescent="0.25">
      <c r="A1145" s="11" t="str">
        <f t="shared" si="78"/>
        <v>SWE_1981</v>
      </c>
      <c r="B1145" t="s">
        <v>34</v>
      </c>
      <c r="C1145" s="7" t="s">
        <v>66</v>
      </c>
      <c r="D1145" s="6">
        <v>1981</v>
      </c>
      <c r="E1145" s="34">
        <f t="shared" si="77"/>
        <v>4.95</v>
      </c>
      <c r="F1145" s="35">
        <f t="shared" si="79"/>
        <v>6</v>
      </c>
      <c r="G1145" s="36">
        <v>6</v>
      </c>
      <c r="H1145" s="36" t="s">
        <v>114</v>
      </c>
      <c r="I1145" s="34">
        <v>6</v>
      </c>
      <c r="J1145" s="35">
        <f t="shared" si="80"/>
        <v>4.25</v>
      </c>
      <c r="K1145" s="36">
        <v>6</v>
      </c>
      <c r="L1145" s="36">
        <v>4.5</v>
      </c>
      <c r="M1145" s="37">
        <v>2.25</v>
      </c>
    </row>
    <row r="1146" spans="1:13" x14ac:dyDescent="0.25">
      <c r="A1146" s="11" t="str">
        <f t="shared" si="78"/>
        <v>SWE_1982</v>
      </c>
      <c r="B1146" t="s">
        <v>34</v>
      </c>
      <c r="C1146" s="7" t="s">
        <v>66</v>
      </c>
      <c r="D1146" s="6">
        <v>1982</v>
      </c>
      <c r="E1146" s="34">
        <f t="shared" si="77"/>
        <v>4.95</v>
      </c>
      <c r="F1146" s="35">
        <f t="shared" si="79"/>
        <v>6</v>
      </c>
      <c r="G1146" s="36">
        <v>6</v>
      </c>
      <c r="H1146" s="36" t="s">
        <v>114</v>
      </c>
      <c r="I1146" s="34">
        <v>6</v>
      </c>
      <c r="J1146" s="35">
        <f t="shared" si="80"/>
        <v>4.25</v>
      </c>
      <c r="K1146" s="36">
        <v>6</v>
      </c>
      <c r="L1146" s="36">
        <v>4.5</v>
      </c>
      <c r="M1146" s="37">
        <v>2.25</v>
      </c>
    </row>
    <row r="1147" spans="1:13" x14ac:dyDescent="0.25">
      <c r="A1147" s="11" t="str">
        <f t="shared" si="78"/>
        <v>SWE_1983</v>
      </c>
      <c r="B1147" t="s">
        <v>34</v>
      </c>
      <c r="C1147" s="7" t="s">
        <v>66</v>
      </c>
      <c r="D1147" s="6">
        <v>1983</v>
      </c>
      <c r="E1147" s="34">
        <f t="shared" si="77"/>
        <v>4.95</v>
      </c>
      <c r="F1147" s="35">
        <f t="shared" si="79"/>
        <v>6</v>
      </c>
      <c r="G1147" s="36">
        <v>6</v>
      </c>
      <c r="H1147" s="36" t="s">
        <v>114</v>
      </c>
      <c r="I1147" s="34">
        <v>6</v>
      </c>
      <c r="J1147" s="35">
        <f t="shared" si="80"/>
        <v>4.25</v>
      </c>
      <c r="K1147" s="36">
        <v>6</v>
      </c>
      <c r="L1147" s="36">
        <v>4.5</v>
      </c>
      <c r="M1147" s="37">
        <v>2.25</v>
      </c>
    </row>
    <row r="1148" spans="1:13" x14ac:dyDescent="0.25">
      <c r="A1148" s="11" t="str">
        <f t="shared" si="78"/>
        <v>SWE_1984</v>
      </c>
      <c r="B1148" t="s">
        <v>34</v>
      </c>
      <c r="C1148" s="7" t="s">
        <v>66</v>
      </c>
      <c r="D1148" s="6">
        <v>1984</v>
      </c>
      <c r="E1148" s="34">
        <f t="shared" si="77"/>
        <v>4.95</v>
      </c>
      <c r="F1148" s="35">
        <f t="shared" si="79"/>
        <v>6</v>
      </c>
      <c r="G1148" s="36">
        <v>6</v>
      </c>
      <c r="H1148" s="36" t="s">
        <v>114</v>
      </c>
      <c r="I1148" s="34">
        <v>6</v>
      </c>
      <c r="J1148" s="35">
        <f t="shared" si="80"/>
        <v>4.25</v>
      </c>
      <c r="K1148" s="36">
        <v>6</v>
      </c>
      <c r="L1148" s="36">
        <v>4.5</v>
      </c>
      <c r="M1148" s="37">
        <v>2.25</v>
      </c>
    </row>
    <row r="1149" spans="1:13" x14ac:dyDescent="0.25">
      <c r="A1149" s="11" t="str">
        <f t="shared" si="78"/>
        <v>SWE_1985</v>
      </c>
      <c r="B1149" t="s">
        <v>34</v>
      </c>
      <c r="C1149" s="7" t="s">
        <v>66</v>
      </c>
      <c r="D1149" s="6">
        <v>1985</v>
      </c>
      <c r="E1149" s="34">
        <f t="shared" si="77"/>
        <v>4.8791666825612383</v>
      </c>
      <c r="F1149" s="35">
        <f t="shared" si="79"/>
        <v>5.2625000476837158</v>
      </c>
      <c r="G1149" s="36">
        <v>6</v>
      </c>
      <c r="H1149" s="36">
        <v>4.5250000953674316</v>
      </c>
      <c r="I1149" s="34">
        <v>6</v>
      </c>
      <c r="J1149" s="35">
        <f t="shared" si="80"/>
        <v>4.25</v>
      </c>
      <c r="K1149" s="36">
        <v>6</v>
      </c>
      <c r="L1149" s="36">
        <v>4.5</v>
      </c>
      <c r="M1149" s="37">
        <v>2.25</v>
      </c>
    </row>
    <row r="1150" spans="1:13" x14ac:dyDescent="0.25">
      <c r="A1150" s="11" t="str">
        <f t="shared" si="78"/>
        <v>SWE_1986</v>
      </c>
      <c r="B1150" t="s">
        <v>34</v>
      </c>
      <c r="C1150" s="7" t="s">
        <v>66</v>
      </c>
      <c r="D1150" s="6">
        <v>1986</v>
      </c>
      <c r="E1150" s="34">
        <f t="shared" si="77"/>
        <v>4.7524073918660479</v>
      </c>
      <c r="F1150" s="35">
        <f t="shared" si="79"/>
        <v>5.2625000476837158</v>
      </c>
      <c r="G1150" s="36">
        <v>6</v>
      </c>
      <c r="H1150" s="36">
        <v>4.5250000953674316</v>
      </c>
      <c r="I1150" s="34">
        <v>5.2394442558288574</v>
      </c>
      <c r="J1150" s="35">
        <f t="shared" si="80"/>
        <v>4.25</v>
      </c>
      <c r="K1150" s="36">
        <v>6</v>
      </c>
      <c r="L1150" s="36">
        <v>4.5</v>
      </c>
      <c r="M1150" s="37">
        <v>2.25</v>
      </c>
    </row>
    <row r="1151" spans="1:13" x14ac:dyDescent="0.25">
      <c r="A1151" s="11" t="str">
        <f t="shared" si="78"/>
        <v>SWE_1987</v>
      </c>
      <c r="B1151" t="s">
        <v>34</v>
      </c>
      <c r="C1151" s="7" t="s">
        <v>66</v>
      </c>
      <c r="D1151" s="6">
        <v>1987</v>
      </c>
      <c r="E1151" s="34">
        <f t="shared" si="77"/>
        <v>4.6256481806437177</v>
      </c>
      <c r="F1151" s="35">
        <f t="shared" si="79"/>
        <v>5.2625000476837158</v>
      </c>
      <c r="G1151" s="36">
        <v>6</v>
      </c>
      <c r="H1151" s="36">
        <v>4.5250000953674316</v>
      </c>
      <c r="I1151" s="34">
        <v>5.228888988494873</v>
      </c>
      <c r="J1151" s="35">
        <f t="shared" si="80"/>
        <v>4</v>
      </c>
      <c r="K1151" s="36">
        <v>6</v>
      </c>
      <c r="L1151" s="36">
        <v>4.5</v>
      </c>
      <c r="M1151" s="37">
        <v>1.5</v>
      </c>
    </row>
    <row r="1152" spans="1:13" x14ac:dyDescent="0.25">
      <c r="A1152" s="11" t="str">
        <f t="shared" si="78"/>
        <v>SWE_1988</v>
      </c>
      <c r="B1152" t="s">
        <v>34</v>
      </c>
      <c r="C1152" s="7" t="s">
        <v>66</v>
      </c>
      <c r="D1152" s="6">
        <v>1988</v>
      </c>
      <c r="E1152" s="34">
        <f t="shared" si="77"/>
        <v>4.4988888899485273</v>
      </c>
      <c r="F1152" s="35">
        <f t="shared" si="79"/>
        <v>5.2625000476837158</v>
      </c>
      <c r="G1152" s="36">
        <v>6</v>
      </c>
      <c r="H1152" s="36">
        <v>4.5250000953674316</v>
      </c>
      <c r="I1152" s="34">
        <v>5.2183332443237305</v>
      </c>
      <c r="J1152" s="35">
        <f t="shared" si="80"/>
        <v>3.75</v>
      </c>
      <c r="K1152" s="36">
        <v>5.25</v>
      </c>
      <c r="L1152" s="36">
        <v>4.5</v>
      </c>
      <c r="M1152" s="37">
        <v>1.5</v>
      </c>
    </row>
    <row r="1153" spans="1:13" x14ac:dyDescent="0.25">
      <c r="A1153" s="11" t="str">
        <f t="shared" si="78"/>
        <v>SWE_1989</v>
      </c>
      <c r="B1153" t="s">
        <v>34</v>
      </c>
      <c r="C1153" s="7" t="s">
        <v>66</v>
      </c>
      <c r="D1153" s="6">
        <v>1989</v>
      </c>
      <c r="E1153" s="34">
        <f t="shared" si="77"/>
        <v>4.4971295992533369</v>
      </c>
      <c r="F1153" s="35">
        <f t="shared" si="79"/>
        <v>5.2625000476837158</v>
      </c>
      <c r="G1153" s="36">
        <v>6</v>
      </c>
      <c r="H1153" s="36">
        <v>4.5250000953674316</v>
      </c>
      <c r="I1153" s="34">
        <v>5.2077775001525879</v>
      </c>
      <c r="J1153" s="35">
        <f t="shared" si="80"/>
        <v>3.75</v>
      </c>
      <c r="K1153" s="36">
        <v>5.25</v>
      </c>
      <c r="L1153" s="36">
        <v>4.5</v>
      </c>
      <c r="M1153" s="37">
        <v>1.5</v>
      </c>
    </row>
    <row r="1154" spans="1:13" x14ac:dyDescent="0.25">
      <c r="A1154" s="11" t="str">
        <f t="shared" si="78"/>
        <v>SWE_1990</v>
      </c>
      <c r="B1154" t="s">
        <v>34</v>
      </c>
      <c r="C1154" s="7" t="s">
        <v>66</v>
      </c>
      <c r="D1154" s="6">
        <v>1990</v>
      </c>
      <c r="E1154" s="34">
        <f t="shared" si="77"/>
        <v>4.5953703721364336</v>
      </c>
      <c r="F1154" s="35">
        <f t="shared" si="79"/>
        <v>5.5625</v>
      </c>
      <c r="G1154" s="36">
        <v>6</v>
      </c>
      <c r="H1154" s="36">
        <v>5.125</v>
      </c>
      <c r="I1154" s="34">
        <v>5.1972222328186035</v>
      </c>
      <c r="J1154" s="35">
        <f t="shared" si="80"/>
        <v>3.75</v>
      </c>
      <c r="K1154" s="36">
        <v>5.25</v>
      </c>
      <c r="L1154" s="36">
        <v>4.5</v>
      </c>
      <c r="M1154" s="37">
        <v>1.5</v>
      </c>
    </row>
    <row r="1155" spans="1:13" x14ac:dyDescent="0.25">
      <c r="A1155" s="11" t="str">
        <f t="shared" si="78"/>
        <v>SWE_1991</v>
      </c>
      <c r="B1155" t="s">
        <v>34</v>
      </c>
      <c r="C1155" s="7" t="s">
        <v>66</v>
      </c>
      <c r="D1155" s="6">
        <v>1991</v>
      </c>
      <c r="E1155" s="34">
        <f t="shared" si="77"/>
        <v>4.3713888327280683</v>
      </c>
      <c r="F1155" s="35">
        <f t="shared" si="79"/>
        <v>5.3958332538604736</v>
      </c>
      <c r="G1155" s="36">
        <v>5.6666665077209473</v>
      </c>
      <c r="H1155" s="36">
        <v>5.125</v>
      </c>
      <c r="I1155" s="34">
        <v>5.1866664886474609</v>
      </c>
      <c r="J1155" s="35">
        <f t="shared" si="80"/>
        <v>3.4166666666666665</v>
      </c>
      <c r="K1155" s="36">
        <v>5.25</v>
      </c>
      <c r="L1155" s="36">
        <v>3.5</v>
      </c>
      <c r="M1155" s="37">
        <v>1.5</v>
      </c>
    </row>
    <row r="1156" spans="1:13" x14ac:dyDescent="0.25">
      <c r="A1156" s="11" t="str">
        <f t="shared" si="78"/>
        <v>SWE_1992</v>
      </c>
      <c r="B1156" t="s">
        <v>34</v>
      </c>
      <c r="C1156" s="7" t="s">
        <v>66</v>
      </c>
      <c r="D1156" s="6">
        <v>1992</v>
      </c>
      <c r="E1156" s="34">
        <f t="shared" si="77"/>
        <v>3.8557407855987549</v>
      </c>
      <c r="F1156" s="35">
        <f t="shared" si="79"/>
        <v>5.2291667461395264</v>
      </c>
      <c r="G1156" s="36">
        <v>5.3333334922790527</v>
      </c>
      <c r="H1156" s="36">
        <v>5.125</v>
      </c>
      <c r="I1156" s="34">
        <v>3.4261112213134766</v>
      </c>
      <c r="J1156" s="35">
        <f t="shared" si="80"/>
        <v>3.0833333333333335</v>
      </c>
      <c r="K1156" s="36">
        <v>5.25</v>
      </c>
      <c r="L1156" s="36">
        <v>2.5</v>
      </c>
      <c r="M1156" s="37">
        <v>1.5</v>
      </c>
    </row>
    <row r="1157" spans="1:13" x14ac:dyDescent="0.25">
      <c r="A1157" s="11" t="str">
        <f t="shared" si="78"/>
        <v>SWE_1993</v>
      </c>
      <c r="B1157" t="s">
        <v>34</v>
      </c>
      <c r="C1157" s="7" t="s">
        <v>66</v>
      </c>
      <c r="D1157" s="6">
        <v>1993</v>
      </c>
      <c r="E1157" s="34">
        <f t="shared" si="77"/>
        <v>3.8498704036076865</v>
      </c>
      <c r="F1157" s="35">
        <f t="shared" si="79"/>
        <v>5.2291667461395264</v>
      </c>
      <c r="G1157" s="36">
        <v>5.3333334922790527</v>
      </c>
      <c r="H1157" s="36">
        <v>5.125</v>
      </c>
      <c r="I1157" s="34">
        <v>3.3908889293670654</v>
      </c>
      <c r="J1157" s="35">
        <f t="shared" si="80"/>
        <v>3.0833333333333335</v>
      </c>
      <c r="K1157" s="36">
        <v>5.25</v>
      </c>
      <c r="L1157" s="36">
        <v>2.5</v>
      </c>
      <c r="M1157" s="37">
        <v>1.5</v>
      </c>
    </row>
    <row r="1158" spans="1:13" x14ac:dyDescent="0.25">
      <c r="A1158" s="11" t="str">
        <f t="shared" si="78"/>
        <v>SWE_1994</v>
      </c>
      <c r="B1158" t="s">
        <v>34</v>
      </c>
      <c r="C1158" s="7" t="s">
        <v>66</v>
      </c>
      <c r="D1158" s="6">
        <v>1994</v>
      </c>
      <c r="E1158" s="34">
        <f t="shared" si="77"/>
        <v>3.8438889185587564</v>
      </c>
      <c r="F1158" s="35">
        <f t="shared" si="79"/>
        <v>5.2291667461395264</v>
      </c>
      <c r="G1158" s="36">
        <v>5.3333334922790527</v>
      </c>
      <c r="H1158" s="36">
        <v>5.125</v>
      </c>
      <c r="I1158" s="34">
        <v>3.3550000190734863</v>
      </c>
      <c r="J1158" s="35">
        <f t="shared" si="80"/>
        <v>3.0833333333333335</v>
      </c>
      <c r="K1158" s="36">
        <v>5.25</v>
      </c>
      <c r="L1158" s="36">
        <v>2.5</v>
      </c>
      <c r="M1158" s="37">
        <v>1.5</v>
      </c>
    </row>
    <row r="1159" spans="1:13" x14ac:dyDescent="0.25">
      <c r="A1159" s="11" t="str">
        <f t="shared" si="78"/>
        <v>SWE_1995</v>
      </c>
      <c r="B1159" t="s">
        <v>34</v>
      </c>
      <c r="C1159" s="7" t="s">
        <v>66</v>
      </c>
      <c r="D1159" s="6">
        <v>1995</v>
      </c>
      <c r="E1159" s="34">
        <f t="shared" si="77"/>
        <v>3.4079629182815552</v>
      </c>
      <c r="F1159" s="35">
        <f t="shared" si="79"/>
        <v>4.6949999332427979</v>
      </c>
      <c r="G1159" s="36">
        <v>5</v>
      </c>
      <c r="H1159" s="36">
        <v>4.3899998664855957</v>
      </c>
      <c r="I1159" s="34">
        <v>2.8077776432037354</v>
      </c>
      <c r="J1159" s="35">
        <f t="shared" si="80"/>
        <v>2.75</v>
      </c>
      <c r="K1159" s="36">
        <v>5.25</v>
      </c>
      <c r="L1159" s="36">
        <v>1.5</v>
      </c>
      <c r="M1159" s="37">
        <v>1.5</v>
      </c>
    </row>
    <row r="1160" spans="1:13" x14ac:dyDescent="0.25">
      <c r="A1160" s="11" t="str">
        <f t="shared" si="78"/>
        <v>SWE_1996</v>
      </c>
      <c r="B1160" t="s">
        <v>34</v>
      </c>
      <c r="C1160" s="7" t="s">
        <v>66</v>
      </c>
      <c r="D1160" s="6">
        <v>1996</v>
      </c>
      <c r="E1160" s="34">
        <f t="shared" ref="E1160:E1223" si="81">IF(AND(G1160=".",H1160=".",I1160=".",K1160=".",L1160=".",M1160="."),".",AVERAGE(G1160,H1160,I1160,K1160,L1160,M1160))</f>
        <v>3.0956481297810874</v>
      </c>
      <c r="F1160" s="35">
        <f t="shared" si="79"/>
        <v>4.028333306312561</v>
      </c>
      <c r="G1160" s="36">
        <v>3.6666667461395264</v>
      </c>
      <c r="H1160" s="36">
        <v>4.3899998664855957</v>
      </c>
      <c r="I1160" s="34">
        <v>2.7672221660614014</v>
      </c>
      <c r="J1160" s="35">
        <f t="shared" si="80"/>
        <v>2.5833333333333335</v>
      </c>
      <c r="K1160" s="36">
        <v>4.75</v>
      </c>
      <c r="L1160" s="36">
        <v>1.5</v>
      </c>
      <c r="M1160" s="37">
        <v>1.5</v>
      </c>
    </row>
    <row r="1161" spans="1:13" x14ac:dyDescent="0.25">
      <c r="A1161" s="11" t="str">
        <f t="shared" si="78"/>
        <v>SWE_1997</v>
      </c>
      <c r="B1161" t="s">
        <v>34</v>
      </c>
      <c r="C1161" s="7" t="s">
        <v>66</v>
      </c>
      <c r="D1161" s="6">
        <v>1997</v>
      </c>
      <c r="E1161" s="34">
        <f t="shared" si="81"/>
        <v>3.0861111084620156</v>
      </c>
      <c r="F1161" s="35">
        <f t="shared" si="79"/>
        <v>4.028333306312561</v>
      </c>
      <c r="G1161" s="36">
        <v>3.6666667461395264</v>
      </c>
      <c r="H1161" s="36">
        <v>4.3899998664855957</v>
      </c>
      <c r="I1161" s="34">
        <v>2.7100000381469727</v>
      </c>
      <c r="J1161" s="35">
        <f t="shared" si="80"/>
        <v>2.5833333333333335</v>
      </c>
      <c r="K1161" s="36">
        <v>4.75</v>
      </c>
      <c r="L1161" s="36">
        <v>1.5</v>
      </c>
      <c r="M1161" s="37">
        <v>1.5</v>
      </c>
    </row>
    <row r="1162" spans="1:13" x14ac:dyDescent="0.25">
      <c r="A1162" s="11" t="str">
        <f t="shared" si="78"/>
        <v>SWE_1998</v>
      </c>
      <c r="B1162" t="s">
        <v>34</v>
      </c>
      <c r="C1162" s="7" t="s">
        <v>66</v>
      </c>
      <c r="D1162" s="6">
        <v>1998</v>
      </c>
      <c r="E1162" s="34">
        <f t="shared" si="81"/>
        <v>2.8399999936421714</v>
      </c>
      <c r="F1162" s="35">
        <f t="shared" si="79"/>
        <v>3.9449999332427979</v>
      </c>
      <c r="G1162" s="36">
        <v>3.5</v>
      </c>
      <c r="H1162" s="36">
        <v>4.3899998664855957</v>
      </c>
      <c r="I1162" s="34">
        <v>2.6500000953674316</v>
      </c>
      <c r="J1162" s="35">
        <f t="shared" si="80"/>
        <v>2.1666666666666665</v>
      </c>
      <c r="K1162" s="36">
        <v>3.5</v>
      </c>
      <c r="L1162" s="36">
        <v>1.5</v>
      </c>
      <c r="M1162" s="37">
        <v>1.5</v>
      </c>
    </row>
    <row r="1163" spans="1:13" x14ac:dyDescent="0.25">
      <c r="A1163" s="11" t="str">
        <f t="shared" si="78"/>
        <v>SWE_1999</v>
      </c>
      <c r="B1163" t="s">
        <v>34</v>
      </c>
      <c r="C1163" s="7" t="s">
        <v>66</v>
      </c>
      <c r="D1163" s="6">
        <v>1999</v>
      </c>
      <c r="E1163" s="34">
        <f t="shared" si="81"/>
        <v>2.8051110903422036</v>
      </c>
      <c r="F1163" s="35">
        <f t="shared" si="79"/>
        <v>3.9449999332427979</v>
      </c>
      <c r="G1163" s="36">
        <v>3.5</v>
      </c>
      <c r="H1163" s="36">
        <v>4.3899998664855957</v>
      </c>
      <c r="I1163" s="34">
        <v>2.440666675567627</v>
      </c>
      <c r="J1163" s="35">
        <f t="shared" si="80"/>
        <v>2.1666666666666665</v>
      </c>
      <c r="K1163" s="36">
        <v>3.5</v>
      </c>
      <c r="L1163" s="36">
        <v>1.5</v>
      </c>
      <c r="M1163" s="37">
        <v>1.5</v>
      </c>
    </row>
    <row r="1164" spans="1:13" x14ac:dyDescent="0.25">
      <c r="A1164" s="11" t="str">
        <f t="shared" si="78"/>
        <v>SWE_2000</v>
      </c>
      <c r="B1164" t="s">
        <v>34</v>
      </c>
      <c r="C1164" s="7" t="s">
        <v>66</v>
      </c>
      <c r="D1164" s="6">
        <v>2000</v>
      </c>
      <c r="E1164" s="34">
        <f t="shared" si="81"/>
        <v>2.5978958209355674</v>
      </c>
      <c r="F1164" s="35">
        <f t="shared" si="79"/>
        <v>3.4446874856948853</v>
      </c>
      <c r="G1164" s="36">
        <v>3.421875</v>
      </c>
      <c r="H1164" s="36">
        <v>3.4674999713897705</v>
      </c>
      <c r="I1164" s="34">
        <v>2.1979999542236328</v>
      </c>
      <c r="J1164" s="35">
        <f t="shared" si="80"/>
        <v>2.1666666666666665</v>
      </c>
      <c r="K1164" s="36">
        <v>3.5</v>
      </c>
      <c r="L1164" s="36">
        <v>1.5</v>
      </c>
      <c r="M1164" s="37">
        <v>1.5</v>
      </c>
    </row>
    <row r="1165" spans="1:13" x14ac:dyDescent="0.25">
      <c r="A1165" s="11" t="str">
        <f t="shared" si="78"/>
        <v>SWE_2001</v>
      </c>
      <c r="B1165" t="s">
        <v>34</v>
      </c>
      <c r="C1165" s="7" t="s">
        <v>66</v>
      </c>
      <c r="D1165" s="6">
        <v>2001</v>
      </c>
      <c r="E1165" s="34">
        <f t="shared" si="81"/>
        <v>2.2886180778344474</v>
      </c>
      <c r="F1165" s="35">
        <f t="shared" si="79"/>
        <v>3.0671875476837158</v>
      </c>
      <c r="G1165" s="36">
        <v>2.671875</v>
      </c>
      <c r="H1165" s="36">
        <v>3.4625000953674316</v>
      </c>
      <c r="I1165" s="34">
        <v>1.9553333520889282</v>
      </c>
      <c r="J1165" s="35">
        <f t="shared" si="80"/>
        <v>1.8806666731834412</v>
      </c>
      <c r="K1165" s="36">
        <v>3.5</v>
      </c>
      <c r="L1165" s="36">
        <v>0.64200001955032349</v>
      </c>
      <c r="M1165" s="37">
        <v>1.5</v>
      </c>
    </row>
    <row r="1166" spans="1:13" x14ac:dyDescent="0.25">
      <c r="A1166" s="11" t="str">
        <f t="shared" si="78"/>
        <v>SWE_2002</v>
      </c>
      <c r="B1166" t="s">
        <v>34</v>
      </c>
      <c r="C1166" s="7" t="s">
        <v>66</v>
      </c>
      <c r="D1166" s="6">
        <v>2002</v>
      </c>
      <c r="E1166" s="34">
        <f t="shared" si="81"/>
        <v>2.1172291735808053</v>
      </c>
      <c r="F1166" s="35">
        <f t="shared" si="79"/>
        <v>2.682187557220459</v>
      </c>
      <c r="G1166" s="36">
        <v>2.671875</v>
      </c>
      <c r="H1166" s="36">
        <v>2.692500114440918</v>
      </c>
      <c r="I1166" s="34">
        <v>1.6969999074935913</v>
      </c>
      <c r="J1166" s="35">
        <f t="shared" si="80"/>
        <v>1.8806666731834412</v>
      </c>
      <c r="K1166" s="36">
        <v>3.5</v>
      </c>
      <c r="L1166" s="36">
        <v>0.64200001955032349</v>
      </c>
      <c r="M1166" s="37">
        <v>1.5</v>
      </c>
    </row>
    <row r="1167" spans="1:13" x14ac:dyDescent="0.25">
      <c r="A1167" s="11" t="str">
        <f t="shared" si="78"/>
        <v>SWE_2003</v>
      </c>
      <c r="B1167" t="s">
        <v>34</v>
      </c>
      <c r="C1167" s="7" t="s">
        <v>66</v>
      </c>
      <c r="D1167" s="6">
        <v>2003</v>
      </c>
      <c r="E1167" s="34">
        <f t="shared" si="81"/>
        <v>2.0725069344043732</v>
      </c>
      <c r="F1167" s="35">
        <f t="shared" si="79"/>
        <v>2.677187442779541</v>
      </c>
      <c r="G1167" s="36">
        <v>2.671875</v>
      </c>
      <c r="H1167" s="36">
        <v>2.682499885559082</v>
      </c>
      <c r="I1167" s="34">
        <v>1.4386667013168335</v>
      </c>
      <c r="J1167" s="35">
        <f t="shared" si="80"/>
        <v>1.8806666731834412</v>
      </c>
      <c r="K1167" s="36">
        <v>3.5</v>
      </c>
      <c r="L1167" s="36">
        <v>0.64200001955032349</v>
      </c>
      <c r="M1167" s="37">
        <v>1.5</v>
      </c>
    </row>
    <row r="1168" spans="1:13" x14ac:dyDescent="0.25">
      <c r="A1168" s="11" t="str">
        <f t="shared" si="78"/>
        <v>SWE_2004</v>
      </c>
      <c r="B1168" t="s">
        <v>34</v>
      </c>
      <c r="C1168" s="7" t="s">
        <v>66</v>
      </c>
      <c r="D1168" s="6">
        <v>2004</v>
      </c>
      <c r="E1168" s="34">
        <f t="shared" si="81"/>
        <v>2.0709791481494904</v>
      </c>
      <c r="F1168" s="35">
        <f t="shared" si="79"/>
        <v>2.677187442779541</v>
      </c>
      <c r="G1168" s="36">
        <v>2.671875</v>
      </c>
      <c r="H1168" s="36">
        <v>2.682499885559082</v>
      </c>
      <c r="I1168" s="34">
        <v>1.4294999837875366</v>
      </c>
      <c r="J1168" s="35">
        <f t="shared" si="80"/>
        <v>1.8806666731834412</v>
      </c>
      <c r="K1168" s="36">
        <v>3.5</v>
      </c>
      <c r="L1168" s="36">
        <v>0.64200001955032349</v>
      </c>
      <c r="M1168" s="37">
        <v>1.5</v>
      </c>
    </row>
    <row r="1169" spans="1:13" x14ac:dyDescent="0.25">
      <c r="A1169" s="11" t="str">
        <f t="shared" si="78"/>
        <v>SWE_2005</v>
      </c>
      <c r="B1169" t="s">
        <v>34</v>
      </c>
      <c r="C1169" s="7" t="s">
        <v>66</v>
      </c>
      <c r="D1169" s="6">
        <v>2005</v>
      </c>
      <c r="E1169" s="34">
        <f t="shared" si="81"/>
        <v>2.0351180732250214</v>
      </c>
      <c r="F1169" s="35">
        <f t="shared" si="79"/>
        <v>2.5671875476837158</v>
      </c>
      <c r="G1169" s="36">
        <v>2.671875</v>
      </c>
      <c r="H1169" s="36">
        <v>2.4625000953674316</v>
      </c>
      <c r="I1169" s="34">
        <v>1.434333324432373</v>
      </c>
      <c r="J1169" s="35">
        <f t="shared" si="80"/>
        <v>1.8806666731834412</v>
      </c>
      <c r="K1169" s="36">
        <v>3.5</v>
      </c>
      <c r="L1169" s="36">
        <v>0.64200001955032349</v>
      </c>
      <c r="M1169" s="37">
        <v>1.5</v>
      </c>
    </row>
    <row r="1170" spans="1:13" x14ac:dyDescent="0.25">
      <c r="A1170" s="11" t="str">
        <f t="shared" si="78"/>
        <v>SWE_2006</v>
      </c>
      <c r="B1170" t="s">
        <v>34</v>
      </c>
      <c r="C1170" s="7" t="s">
        <v>66</v>
      </c>
      <c r="D1170" s="6">
        <v>2006</v>
      </c>
      <c r="E1170" s="34">
        <f t="shared" si="81"/>
        <v>1.9685902893543243</v>
      </c>
      <c r="F1170" s="35">
        <f t="shared" si="79"/>
        <v>2.3796875476837158</v>
      </c>
      <c r="G1170" s="36">
        <v>2.671875</v>
      </c>
      <c r="H1170" s="36">
        <v>2.0875000953674316</v>
      </c>
      <c r="I1170" s="34">
        <v>1.4101666212081909</v>
      </c>
      <c r="J1170" s="35">
        <f t="shared" si="80"/>
        <v>1.8806666731834412</v>
      </c>
      <c r="K1170" s="36">
        <v>3.5</v>
      </c>
      <c r="L1170" s="36">
        <v>0.64200001955032349</v>
      </c>
      <c r="M1170" s="37">
        <v>1.5</v>
      </c>
    </row>
    <row r="1171" spans="1:13" x14ac:dyDescent="0.25">
      <c r="A1171" s="11" t="str">
        <f t="shared" si="78"/>
        <v>SWE_2007</v>
      </c>
      <c r="B1171" t="s">
        <v>34</v>
      </c>
      <c r="C1171" s="7" t="s">
        <v>66</v>
      </c>
      <c r="D1171" s="6">
        <v>2007</v>
      </c>
      <c r="E1171" s="34">
        <f t="shared" si="81"/>
        <v>1.9603958229223888</v>
      </c>
      <c r="F1171" s="35">
        <f t="shared" si="79"/>
        <v>2.3671875</v>
      </c>
      <c r="G1171" s="36">
        <v>2.671875</v>
      </c>
      <c r="H1171" s="36">
        <v>2.0625</v>
      </c>
      <c r="I1171" s="34">
        <v>1.3859999179840088</v>
      </c>
      <c r="J1171" s="35">
        <f t="shared" si="80"/>
        <v>1.8806666731834412</v>
      </c>
      <c r="K1171" s="36">
        <v>3.5</v>
      </c>
      <c r="L1171" s="36">
        <v>0.64200001955032349</v>
      </c>
      <c r="M1171" s="37">
        <v>1.5</v>
      </c>
    </row>
    <row r="1172" spans="1:13" x14ac:dyDescent="0.25">
      <c r="A1172" s="11" t="str">
        <f t="shared" si="78"/>
        <v>SWE_2008</v>
      </c>
      <c r="B1172" t="s">
        <v>34</v>
      </c>
      <c r="C1172" s="7" t="s">
        <v>66</v>
      </c>
      <c r="D1172" s="6">
        <v>2008</v>
      </c>
      <c r="E1172" s="34">
        <f t="shared" si="81"/>
        <v>1.9601736168066661</v>
      </c>
      <c r="F1172" s="35">
        <f t="shared" si="79"/>
        <v>2.3671875</v>
      </c>
      <c r="G1172" s="36">
        <v>2.671875</v>
      </c>
      <c r="H1172" s="36">
        <v>2.0625</v>
      </c>
      <c r="I1172" s="34">
        <v>1.3846666812896729</v>
      </c>
      <c r="J1172" s="35">
        <f t="shared" si="80"/>
        <v>1.8806666731834412</v>
      </c>
      <c r="K1172" s="36">
        <v>3.5</v>
      </c>
      <c r="L1172" s="36">
        <v>0.64200001955032349</v>
      </c>
      <c r="M1172" s="37">
        <v>1.5</v>
      </c>
    </row>
    <row r="1173" spans="1:13" x14ac:dyDescent="0.25">
      <c r="A1173" s="11" t="str">
        <f t="shared" si="78"/>
        <v>SWE_2009</v>
      </c>
      <c r="B1173" t="s">
        <v>34</v>
      </c>
      <c r="C1173" s="7" t="s">
        <v>66</v>
      </c>
      <c r="D1173" s="6">
        <v>2009</v>
      </c>
      <c r="E1173" s="34">
        <f t="shared" si="81"/>
        <v>1.9466180503368378</v>
      </c>
      <c r="F1173" s="35">
        <f t="shared" si="79"/>
        <v>2.3671875</v>
      </c>
      <c r="G1173" s="36">
        <v>2.671875</v>
      </c>
      <c r="H1173" s="36">
        <v>2.0625</v>
      </c>
      <c r="I1173" s="34">
        <v>1.3033332824707031</v>
      </c>
      <c r="J1173" s="35">
        <f t="shared" si="80"/>
        <v>1.8806666731834412</v>
      </c>
      <c r="K1173" s="36">
        <v>3.5</v>
      </c>
      <c r="L1173" s="36">
        <v>0.64200001955032349</v>
      </c>
      <c r="M1173" s="37">
        <v>1.5</v>
      </c>
    </row>
    <row r="1174" spans="1:13" x14ac:dyDescent="0.25">
      <c r="A1174" s="11" t="str">
        <f t="shared" si="78"/>
        <v>SWE_2010</v>
      </c>
      <c r="B1174" t="s">
        <v>34</v>
      </c>
      <c r="C1174" s="7" t="s">
        <v>66</v>
      </c>
      <c r="D1174" s="6">
        <v>2010</v>
      </c>
      <c r="E1174" s="34">
        <f t="shared" si="81"/>
        <v>1.8112986187140148</v>
      </c>
      <c r="F1174" s="35">
        <f t="shared" si="79"/>
        <v>1.9921875</v>
      </c>
      <c r="G1174" s="36">
        <v>2.296875</v>
      </c>
      <c r="H1174" s="36">
        <v>1.6875</v>
      </c>
      <c r="I1174" s="34">
        <v>1.2414166927337646</v>
      </c>
      <c r="J1174" s="35">
        <f t="shared" si="80"/>
        <v>1.8806666731834412</v>
      </c>
      <c r="K1174" s="36">
        <v>3.5</v>
      </c>
      <c r="L1174" s="36">
        <v>0.64200001955032349</v>
      </c>
      <c r="M1174" s="37">
        <v>1.5</v>
      </c>
    </row>
    <row r="1175" spans="1:13" x14ac:dyDescent="0.25">
      <c r="A1175" s="11" t="str">
        <f t="shared" si="78"/>
        <v>SWE_2011</v>
      </c>
      <c r="B1175" t="s">
        <v>34</v>
      </c>
      <c r="C1175" s="7" t="s">
        <v>66</v>
      </c>
      <c r="D1175" s="6">
        <v>2011</v>
      </c>
      <c r="E1175" s="34">
        <f t="shared" si="81"/>
        <v>1.8143124878406525</v>
      </c>
      <c r="F1175" s="35">
        <f t="shared" si="79"/>
        <v>1.9921875</v>
      </c>
      <c r="G1175" s="36">
        <v>2.296875</v>
      </c>
      <c r="H1175" s="36">
        <v>1.6875</v>
      </c>
      <c r="I1175" s="34">
        <v>1.2594999074935913</v>
      </c>
      <c r="J1175" s="35">
        <f t="shared" si="80"/>
        <v>1.8806666731834412</v>
      </c>
      <c r="K1175" s="36">
        <v>3.5</v>
      </c>
      <c r="L1175" s="36">
        <v>0.64200001955032349</v>
      </c>
      <c r="M1175" s="37">
        <v>1.5</v>
      </c>
    </row>
    <row r="1176" spans="1:13" x14ac:dyDescent="0.25">
      <c r="A1176" s="11" t="str">
        <f t="shared" si="78"/>
        <v>SWE_2012</v>
      </c>
      <c r="B1176" t="s">
        <v>34</v>
      </c>
      <c r="C1176" s="7" t="s">
        <v>66</v>
      </c>
      <c r="D1176" s="6">
        <v>2012</v>
      </c>
      <c r="E1176" s="34">
        <f t="shared" si="81"/>
        <v>1.8173263967037201</v>
      </c>
      <c r="F1176" s="35">
        <f t="shared" si="79"/>
        <v>1.9921875</v>
      </c>
      <c r="G1176" s="36">
        <v>2.296875</v>
      </c>
      <c r="H1176" s="36">
        <v>1.6875</v>
      </c>
      <c r="I1176" s="34">
        <v>1.2775833606719971</v>
      </c>
      <c r="J1176" s="35">
        <f t="shared" si="80"/>
        <v>1.8806666731834412</v>
      </c>
      <c r="K1176" s="36">
        <v>3.5</v>
      </c>
      <c r="L1176" s="36">
        <v>0.64200001955032349</v>
      </c>
      <c r="M1176" s="37">
        <v>1.5</v>
      </c>
    </row>
    <row r="1177" spans="1:13" x14ac:dyDescent="0.25">
      <c r="A1177" s="11" t="str">
        <f t="shared" si="78"/>
        <v>SWE_2013</v>
      </c>
      <c r="B1177" t="s">
        <v>34</v>
      </c>
      <c r="C1177" s="7" t="s">
        <v>66</v>
      </c>
      <c r="D1177" s="6">
        <v>2013</v>
      </c>
      <c r="E1177" s="34">
        <f t="shared" si="81"/>
        <v>1.7370069523652394</v>
      </c>
      <c r="F1177" s="35">
        <f t="shared" si="79"/>
        <v>1.9921875</v>
      </c>
      <c r="G1177" s="36">
        <v>2.296875</v>
      </c>
      <c r="H1177" s="36">
        <v>1.6875</v>
      </c>
      <c r="I1177" s="34">
        <v>1.2956666946411133</v>
      </c>
      <c r="J1177" s="35">
        <f t="shared" si="80"/>
        <v>1.7140000065167744</v>
      </c>
      <c r="K1177" s="36">
        <v>3</v>
      </c>
      <c r="L1177" s="36">
        <v>0.64200001955032349</v>
      </c>
      <c r="M1177" s="37">
        <v>1.5</v>
      </c>
    </row>
    <row r="1178" spans="1:13" x14ac:dyDescent="0.25">
      <c r="A1178" s="11" t="str">
        <f t="shared" si="78"/>
        <v>CHE_1975</v>
      </c>
      <c r="B1178" t="s">
        <v>35</v>
      </c>
      <c r="C1178" s="8" t="s">
        <v>67</v>
      </c>
      <c r="D1178" s="4">
        <v>1975</v>
      </c>
      <c r="E1178" s="30">
        <f t="shared" si="81"/>
        <v>4.4702083269755049</v>
      </c>
      <c r="F1178" s="31">
        <f t="shared" si="79"/>
        <v>5.5956249237060547</v>
      </c>
      <c r="G1178" s="32">
        <v>6</v>
      </c>
      <c r="H1178" s="32">
        <v>5.1912498474121094</v>
      </c>
      <c r="I1178" s="30">
        <v>6</v>
      </c>
      <c r="J1178" s="31">
        <f t="shared" si="80"/>
        <v>3.2100000381469727</v>
      </c>
      <c r="K1178" s="32">
        <v>6</v>
      </c>
      <c r="L1178" s="32">
        <v>3.630000114440918</v>
      </c>
      <c r="M1178" s="33">
        <v>0</v>
      </c>
    </row>
    <row r="1179" spans="1:13" x14ac:dyDescent="0.25">
      <c r="A1179" s="11" t="str">
        <f t="shared" si="78"/>
        <v>CHE_1976</v>
      </c>
      <c r="B1179" t="s">
        <v>35</v>
      </c>
      <c r="C1179" s="8" t="s">
        <v>67</v>
      </c>
      <c r="D1179" s="4">
        <v>1976</v>
      </c>
      <c r="E1179" s="30">
        <f t="shared" si="81"/>
        <v>4.4702083269755049</v>
      </c>
      <c r="F1179" s="31">
        <f t="shared" si="79"/>
        <v>5.5956249237060547</v>
      </c>
      <c r="G1179" s="32">
        <v>6</v>
      </c>
      <c r="H1179" s="32">
        <v>5.1912498474121094</v>
      </c>
      <c r="I1179" s="30">
        <v>6</v>
      </c>
      <c r="J1179" s="31">
        <f t="shared" si="80"/>
        <v>3.2100000381469727</v>
      </c>
      <c r="K1179" s="32">
        <v>6</v>
      </c>
      <c r="L1179" s="32">
        <v>3.630000114440918</v>
      </c>
      <c r="M1179" s="33">
        <v>0</v>
      </c>
    </row>
    <row r="1180" spans="1:13" x14ac:dyDescent="0.25">
      <c r="A1180" s="11" t="str">
        <f t="shared" si="78"/>
        <v>CHE_1977</v>
      </c>
      <c r="B1180" t="s">
        <v>35</v>
      </c>
      <c r="C1180" s="8" t="s">
        <v>67</v>
      </c>
      <c r="D1180" s="4">
        <v>1977</v>
      </c>
      <c r="E1180" s="30">
        <f t="shared" si="81"/>
        <v>4.4702083269755049</v>
      </c>
      <c r="F1180" s="31">
        <f t="shared" si="79"/>
        <v>5.5956249237060547</v>
      </c>
      <c r="G1180" s="32">
        <v>6</v>
      </c>
      <c r="H1180" s="32">
        <v>5.1912498474121094</v>
      </c>
      <c r="I1180" s="30">
        <v>6</v>
      </c>
      <c r="J1180" s="31">
        <f t="shared" si="80"/>
        <v>3.2100000381469727</v>
      </c>
      <c r="K1180" s="32">
        <v>6</v>
      </c>
      <c r="L1180" s="32">
        <v>3.630000114440918</v>
      </c>
      <c r="M1180" s="33">
        <v>0</v>
      </c>
    </row>
    <row r="1181" spans="1:13" x14ac:dyDescent="0.25">
      <c r="A1181" s="11" t="str">
        <f t="shared" si="78"/>
        <v>CHE_1978</v>
      </c>
      <c r="B1181" t="s">
        <v>35</v>
      </c>
      <c r="C1181" s="8" t="s">
        <v>67</v>
      </c>
      <c r="D1181" s="4">
        <v>1978</v>
      </c>
      <c r="E1181" s="30">
        <f t="shared" si="81"/>
        <v>4.4702083269755049</v>
      </c>
      <c r="F1181" s="31">
        <f t="shared" si="79"/>
        <v>5.5956249237060547</v>
      </c>
      <c r="G1181" s="32">
        <v>6</v>
      </c>
      <c r="H1181" s="32">
        <v>5.1912498474121094</v>
      </c>
      <c r="I1181" s="30">
        <v>6</v>
      </c>
      <c r="J1181" s="31">
        <f t="shared" si="80"/>
        <v>3.2100000381469727</v>
      </c>
      <c r="K1181" s="32">
        <v>6</v>
      </c>
      <c r="L1181" s="32">
        <v>3.630000114440918</v>
      </c>
      <c r="M1181" s="33">
        <v>0</v>
      </c>
    </row>
    <row r="1182" spans="1:13" x14ac:dyDescent="0.25">
      <c r="A1182" s="11" t="str">
        <f t="shared" si="78"/>
        <v>CHE_1979</v>
      </c>
      <c r="B1182" t="s">
        <v>35</v>
      </c>
      <c r="C1182" s="8" t="s">
        <v>67</v>
      </c>
      <c r="D1182" s="4">
        <v>1979</v>
      </c>
      <c r="E1182" s="30">
        <f t="shared" si="81"/>
        <v>4.4702083269755049</v>
      </c>
      <c r="F1182" s="31">
        <f t="shared" si="79"/>
        <v>5.5956249237060547</v>
      </c>
      <c r="G1182" s="32">
        <v>6</v>
      </c>
      <c r="H1182" s="32">
        <v>5.1912498474121094</v>
      </c>
      <c r="I1182" s="30">
        <v>6</v>
      </c>
      <c r="J1182" s="31">
        <f t="shared" si="80"/>
        <v>3.2100000381469727</v>
      </c>
      <c r="K1182" s="32">
        <v>6</v>
      </c>
      <c r="L1182" s="32">
        <v>3.630000114440918</v>
      </c>
      <c r="M1182" s="33">
        <v>0</v>
      </c>
    </row>
    <row r="1183" spans="1:13" x14ac:dyDescent="0.25">
      <c r="A1183" s="11" t="str">
        <f t="shared" si="78"/>
        <v>CHE_1980</v>
      </c>
      <c r="B1183" t="s">
        <v>35</v>
      </c>
      <c r="C1183" s="8" t="s">
        <v>67</v>
      </c>
      <c r="D1183" s="4">
        <v>1980</v>
      </c>
      <c r="E1183" s="30">
        <f t="shared" si="81"/>
        <v>4.4702083269755049</v>
      </c>
      <c r="F1183" s="31">
        <f t="shared" si="79"/>
        <v>5.5956249237060547</v>
      </c>
      <c r="G1183" s="32">
        <v>6</v>
      </c>
      <c r="H1183" s="32">
        <v>5.1912498474121094</v>
      </c>
      <c r="I1183" s="30">
        <v>6</v>
      </c>
      <c r="J1183" s="31">
        <f t="shared" si="80"/>
        <v>3.2100000381469727</v>
      </c>
      <c r="K1183" s="32">
        <v>6</v>
      </c>
      <c r="L1183" s="32">
        <v>3.630000114440918</v>
      </c>
      <c r="M1183" s="33">
        <v>0</v>
      </c>
    </row>
    <row r="1184" spans="1:13" x14ac:dyDescent="0.25">
      <c r="A1184" s="11" t="str">
        <f t="shared" si="78"/>
        <v>CHE_1981</v>
      </c>
      <c r="B1184" t="s">
        <v>35</v>
      </c>
      <c r="C1184" s="8" t="s">
        <v>67</v>
      </c>
      <c r="D1184" s="4">
        <v>1981</v>
      </c>
      <c r="E1184" s="30">
        <f t="shared" si="81"/>
        <v>4.4702083269755049</v>
      </c>
      <c r="F1184" s="31">
        <f t="shared" si="79"/>
        <v>5.5956249237060547</v>
      </c>
      <c r="G1184" s="32">
        <v>6</v>
      </c>
      <c r="H1184" s="32">
        <v>5.1912498474121094</v>
      </c>
      <c r="I1184" s="30">
        <v>6</v>
      </c>
      <c r="J1184" s="31">
        <f t="shared" si="80"/>
        <v>3.2100000381469727</v>
      </c>
      <c r="K1184" s="32">
        <v>6</v>
      </c>
      <c r="L1184" s="32">
        <v>3.630000114440918</v>
      </c>
      <c r="M1184" s="33">
        <v>0</v>
      </c>
    </row>
    <row r="1185" spans="1:13" x14ac:dyDescent="0.25">
      <c r="A1185" s="11" t="str">
        <f t="shared" si="78"/>
        <v>CHE_1982</v>
      </c>
      <c r="B1185" t="s">
        <v>35</v>
      </c>
      <c r="C1185" s="8" t="s">
        <v>67</v>
      </c>
      <c r="D1185" s="4">
        <v>1982</v>
      </c>
      <c r="E1185" s="30">
        <f t="shared" si="81"/>
        <v>4.4702083269755049</v>
      </c>
      <c r="F1185" s="31">
        <f t="shared" si="79"/>
        <v>5.5956249237060547</v>
      </c>
      <c r="G1185" s="32">
        <v>6</v>
      </c>
      <c r="H1185" s="32">
        <v>5.1912498474121094</v>
      </c>
      <c r="I1185" s="30">
        <v>6</v>
      </c>
      <c r="J1185" s="31">
        <f t="shared" si="80"/>
        <v>3.2100000381469727</v>
      </c>
      <c r="K1185" s="32">
        <v>6</v>
      </c>
      <c r="L1185" s="32">
        <v>3.630000114440918</v>
      </c>
      <c r="M1185" s="33">
        <v>0</v>
      </c>
    </row>
    <row r="1186" spans="1:13" x14ac:dyDescent="0.25">
      <c r="A1186" s="11" t="str">
        <f t="shared" si="78"/>
        <v>CHE_1983</v>
      </c>
      <c r="B1186" t="s">
        <v>35</v>
      </c>
      <c r="C1186" s="8" t="s">
        <v>67</v>
      </c>
      <c r="D1186" s="4">
        <v>1983</v>
      </c>
      <c r="E1186" s="30">
        <f t="shared" si="81"/>
        <v>4.4702083269755049</v>
      </c>
      <c r="F1186" s="31">
        <f t="shared" si="79"/>
        <v>5.5956249237060547</v>
      </c>
      <c r="G1186" s="32">
        <v>6</v>
      </c>
      <c r="H1186" s="32">
        <v>5.1912498474121094</v>
      </c>
      <c r="I1186" s="30">
        <v>6</v>
      </c>
      <c r="J1186" s="31">
        <f t="shared" si="80"/>
        <v>3.2100000381469727</v>
      </c>
      <c r="K1186" s="32">
        <v>6</v>
      </c>
      <c r="L1186" s="32">
        <v>3.630000114440918</v>
      </c>
      <c r="M1186" s="33">
        <v>0</v>
      </c>
    </row>
    <row r="1187" spans="1:13" x14ac:dyDescent="0.25">
      <c r="A1187" s="11" t="str">
        <f t="shared" si="78"/>
        <v>CHE_1984</v>
      </c>
      <c r="B1187" t="s">
        <v>35</v>
      </c>
      <c r="C1187" s="8" t="s">
        <v>67</v>
      </c>
      <c r="D1187" s="4">
        <v>1984</v>
      </c>
      <c r="E1187" s="30">
        <f t="shared" si="81"/>
        <v>4.4702083269755049</v>
      </c>
      <c r="F1187" s="31">
        <f t="shared" si="79"/>
        <v>5.5956249237060547</v>
      </c>
      <c r="G1187" s="32">
        <v>6</v>
      </c>
      <c r="H1187" s="32">
        <v>5.1912498474121094</v>
      </c>
      <c r="I1187" s="30">
        <v>6</v>
      </c>
      <c r="J1187" s="31">
        <f t="shared" si="80"/>
        <v>3.2100000381469727</v>
      </c>
      <c r="K1187" s="32">
        <v>6</v>
      </c>
      <c r="L1187" s="32">
        <v>3.630000114440918</v>
      </c>
      <c r="M1187" s="33">
        <v>0</v>
      </c>
    </row>
    <row r="1188" spans="1:13" x14ac:dyDescent="0.25">
      <c r="A1188" s="11" t="str">
        <f t="shared" si="78"/>
        <v>CHE_1985</v>
      </c>
      <c r="B1188" t="s">
        <v>35</v>
      </c>
      <c r="C1188" s="8" t="s">
        <v>67</v>
      </c>
      <c r="D1188" s="4">
        <v>1985</v>
      </c>
      <c r="E1188" s="30">
        <f t="shared" si="81"/>
        <v>4.4702083269755049</v>
      </c>
      <c r="F1188" s="31">
        <f t="shared" si="79"/>
        <v>5.5956249237060547</v>
      </c>
      <c r="G1188" s="32">
        <v>6</v>
      </c>
      <c r="H1188" s="32">
        <v>5.1912498474121094</v>
      </c>
      <c r="I1188" s="30">
        <v>6</v>
      </c>
      <c r="J1188" s="31">
        <f t="shared" si="80"/>
        <v>3.2100000381469727</v>
      </c>
      <c r="K1188" s="32">
        <v>6</v>
      </c>
      <c r="L1188" s="32">
        <v>3.630000114440918</v>
      </c>
      <c r="M1188" s="33">
        <v>0</v>
      </c>
    </row>
    <row r="1189" spans="1:13" x14ac:dyDescent="0.25">
      <c r="A1189" s="11" t="str">
        <f t="shared" si="78"/>
        <v>CHE_1986</v>
      </c>
      <c r="B1189" t="s">
        <v>35</v>
      </c>
      <c r="C1189" s="8" t="s">
        <v>67</v>
      </c>
      <c r="D1189" s="4">
        <v>1986</v>
      </c>
      <c r="E1189" s="30">
        <f t="shared" si="81"/>
        <v>4.4702083269755049</v>
      </c>
      <c r="F1189" s="31">
        <f t="shared" si="79"/>
        <v>5.5956249237060547</v>
      </c>
      <c r="G1189" s="32">
        <v>6</v>
      </c>
      <c r="H1189" s="32">
        <v>5.1912498474121094</v>
      </c>
      <c r="I1189" s="30">
        <v>6</v>
      </c>
      <c r="J1189" s="31">
        <f t="shared" si="80"/>
        <v>3.2100000381469727</v>
      </c>
      <c r="K1189" s="32">
        <v>6</v>
      </c>
      <c r="L1189" s="32">
        <v>3.630000114440918</v>
      </c>
      <c r="M1189" s="33">
        <v>0</v>
      </c>
    </row>
    <row r="1190" spans="1:13" x14ac:dyDescent="0.25">
      <c r="A1190" s="11" t="str">
        <f t="shared" si="78"/>
        <v>CHE_1987</v>
      </c>
      <c r="B1190" t="s">
        <v>35</v>
      </c>
      <c r="C1190" s="8" t="s">
        <v>67</v>
      </c>
      <c r="D1190" s="4">
        <v>1987</v>
      </c>
      <c r="E1190" s="30">
        <f t="shared" si="81"/>
        <v>4.4702083269755049</v>
      </c>
      <c r="F1190" s="31">
        <f t="shared" si="79"/>
        <v>5.5956249237060547</v>
      </c>
      <c r="G1190" s="32">
        <v>6</v>
      </c>
      <c r="H1190" s="32">
        <v>5.1912498474121094</v>
      </c>
      <c r="I1190" s="30">
        <v>6</v>
      </c>
      <c r="J1190" s="31">
        <f t="shared" si="80"/>
        <v>3.2100000381469727</v>
      </c>
      <c r="K1190" s="32">
        <v>6</v>
      </c>
      <c r="L1190" s="32">
        <v>3.630000114440918</v>
      </c>
      <c r="M1190" s="33">
        <v>0</v>
      </c>
    </row>
    <row r="1191" spans="1:13" x14ac:dyDescent="0.25">
      <c r="A1191" s="11" t="str">
        <f t="shared" si="78"/>
        <v>CHE_1988</v>
      </c>
      <c r="B1191" t="s">
        <v>35</v>
      </c>
      <c r="C1191" s="8" t="s">
        <v>67</v>
      </c>
      <c r="D1191" s="4">
        <v>1988</v>
      </c>
      <c r="E1191" s="30">
        <f t="shared" si="81"/>
        <v>4.4702083269755049</v>
      </c>
      <c r="F1191" s="31">
        <f t="shared" si="79"/>
        <v>5.5956249237060547</v>
      </c>
      <c r="G1191" s="32">
        <v>6</v>
      </c>
      <c r="H1191" s="32">
        <v>5.1912498474121094</v>
      </c>
      <c r="I1191" s="30">
        <v>6</v>
      </c>
      <c r="J1191" s="31">
        <f t="shared" si="80"/>
        <v>3.2100000381469727</v>
      </c>
      <c r="K1191" s="32">
        <v>6</v>
      </c>
      <c r="L1191" s="32">
        <v>3.630000114440918</v>
      </c>
      <c r="M1191" s="33">
        <v>0</v>
      </c>
    </row>
    <row r="1192" spans="1:13" x14ac:dyDescent="0.25">
      <c r="A1192" s="11" t="str">
        <f t="shared" si="78"/>
        <v>CHE_1989</v>
      </c>
      <c r="B1192" t="s">
        <v>35</v>
      </c>
      <c r="C1192" s="8" t="s">
        <v>67</v>
      </c>
      <c r="D1192" s="4">
        <v>1989</v>
      </c>
      <c r="E1192" s="30">
        <f t="shared" si="81"/>
        <v>4.4702083269755049</v>
      </c>
      <c r="F1192" s="31">
        <f t="shared" si="79"/>
        <v>5.5956249237060547</v>
      </c>
      <c r="G1192" s="32">
        <v>6</v>
      </c>
      <c r="H1192" s="32">
        <v>5.1912498474121094</v>
      </c>
      <c r="I1192" s="30">
        <v>6</v>
      </c>
      <c r="J1192" s="31">
        <f t="shared" si="80"/>
        <v>3.2100000381469727</v>
      </c>
      <c r="K1192" s="32">
        <v>6</v>
      </c>
      <c r="L1192" s="32">
        <v>3.630000114440918</v>
      </c>
      <c r="M1192" s="33">
        <v>0</v>
      </c>
    </row>
    <row r="1193" spans="1:13" x14ac:dyDescent="0.25">
      <c r="A1193" s="11" t="str">
        <f t="shared" si="78"/>
        <v>CHE_1990</v>
      </c>
      <c r="B1193" t="s">
        <v>35</v>
      </c>
      <c r="C1193" s="8" t="s">
        <v>67</v>
      </c>
      <c r="D1193" s="4">
        <v>1990</v>
      </c>
      <c r="E1193" s="30">
        <f t="shared" si="81"/>
        <v>4.4702083269755049</v>
      </c>
      <c r="F1193" s="31">
        <f t="shared" si="79"/>
        <v>5.5956249237060547</v>
      </c>
      <c r="G1193" s="32">
        <v>6</v>
      </c>
      <c r="H1193" s="32">
        <v>5.1912498474121094</v>
      </c>
      <c r="I1193" s="30">
        <v>6</v>
      </c>
      <c r="J1193" s="31">
        <f t="shared" si="80"/>
        <v>3.2100000381469727</v>
      </c>
      <c r="K1193" s="32">
        <v>6</v>
      </c>
      <c r="L1193" s="32">
        <v>3.630000114440918</v>
      </c>
      <c r="M1193" s="33">
        <v>0</v>
      </c>
    </row>
    <row r="1194" spans="1:13" x14ac:dyDescent="0.25">
      <c r="A1194" s="11" t="str">
        <f t="shared" si="78"/>
        <v>CHE_1991</v>
      </c>
      <c r="B1194" t="s">
        <v>35</v>
      </c>
      <c r="C1194" s="8" t="s">
        <v>67</v>
      </c>
      <c r="D1194" s="4">
        <v>1991</v>
      </c>
      <c r="E1194" s="30">
        <f t="shared" si="81"/>
        <v>4.4702083269755049</v>
      </c>
      <c r="F1194" s="31">
        <f t="shared" si="79"/>
        <v>5.5956249237060547</v>
      </c>
      <c r="G1194" s="32">
        <v>6</v>
      </c>
      <c r="H1194" s="32">
        <v>5.1912498474121094</v>
      </c>
      <c r="I1194" s="30">
        <v>6</v>
      </c>
      <c r="J1194" s="31">
        <f t="shared" si="80"/>
        <v>3.2100000381469727</v>
      </c>
      <c r="K1194" s="32">
        <v>6</v>
      </c>
      <c r="L1194" s="32">
        <v>3.630000114440918</v>
      </c>
      <c r="M1194" s="33">
        <v>0</v>
      </c>
    </row>
    <row r="1195" spans="1:13" x14ac:dyDescent="0.25">
      <c r="A1195" s="11" t="str">
        <f t="shared" si="78"/>
        <v>CHE_1992</v>
      </c>
      <c r="B1195" t="s">
        <v>35</v>
      </c>
      <c r="C1195" s="8" t="s">
        <v>67</v>
      </c>
      <c r="D1195" s="4">
        <v>1992</v>
      </c>
      <c r="E1195" s="30">
        <f t="shared" si="81"/>
        <v>4.4702083269755049</v>
      </c>
      <c r="F1195" s="31">
        <f t="shared" si="79"/>
        <v>5.5956249237060547</v>
      </c>
      <c r="G1195" s="32">
        <v>6</v>
      </c>
      <c r="H1195" s="32">
        <v>5.1912498474121094</v>
      </c>
      <c r="I1195" s="30">
        <v>6</v>
      </c>
      <c r="J1195" s="31">
        <f t="shared" si="80"/>
        <v>3.2100000381469727</v>
      </c>
      <c r="K1195" s="32">
        <v>6</v>
      </c>
      <c r="L1195" s="32">
        <v>3.630000114440918</v>
      </c>
      <c r="M1195" s="33">
        <v>0</v>
      </c>
    </row>
    <row r="1196" spans="1:13" x14ac:dyDescent="0.25">
      <c r="A1196" s="11" t="str">
        <f t="shared" si="78"/>
        <v>CHE_1993</v>
      </c>
      <c r="B1196" t="s">
        <v>35</v>
      </c>
      <c r="C1196" s="8" t="s">
        <v>67</v>
      </c>
      <c r="D1196" s="4">
        <v>1993</v>
      </c>
      <c r="E1196" s="30">
        <f t="shared" si="81"/>
        <v>4.4702083269755049</v>
      </c>
      <c r="F1196" s="31">
        <f t="shared" si="79"/>
        <v>5.5956249237060547</v>
      </c>
      <c r="G1196" s="32">
        <v>6</v>
      </c>
      <c r="H1196" s="32">
        <v>5.1912498474121094</v>
      </c>
      <c r="I1196" s="30">
        <v>6</v>
      </c>
      <c r="J1196" s="31">
        <f t="shared" si="80"/>
        <v>3.2100000381469727</v>
      </c>
      <c r="K1196" s="32">
        <v>6</v>
      </c>
      <c r="L1196" s="32">
        <v>3.630000114440918</v>
      </c>
      <c r="M1196" s="33">
        <v>0</v>
      </c>
    </row>
    <row r="1197" spans="1:13" x14ac:dyDescent="0.25">
      <c r="A1197" s="11" t="str">
        <f t="shared" si="78"/>
        <v>CHE_1994</v>
      </c>
      <c r="B1197" t="s">
        <v>35</v>
      </c>
      <c r="C1197" s="8" t="s">
        <v>67</v>
      </c>
      <c r="D1197" s="4">
        <v>1994</v>
      </c>
      <c r="E1197" s="30">
        <f t="shared" si="81"/>
        <v>4.4702083269755049</v>
      </c>
      <c r="F1197" s="31">
        <f t="shared" si="79"/>
        <v>5.5956249237060547</v>
      </c>
      <c r="G1197" s="32">
        <v>6</v>
      </c>
      <c r="H1197" s="32">
        <v>5.1912498474121094</v>
      </c>
      <c r="I1197" s="30">
        <v>6</v>
      </c>
      <c r="J1197" s="31">
        <f t="shared" si="80"/>
        <v>3.2100000381469727</v>
      </c>
      <c r="K1197" s="32">
        <v>6</v>
      </c>
      <c r="L1197" s="32">
        <v>3.630000114440918</v>
      </c>
      <c r="M1197" s="33">
        <v>0</v>
      </c>
    </row>
    <row r="1198" spans="1:13" x14ac:dyDescent="0.25">
      <c r="A1198" s="11" t="str">
        <f t="shared" si="78"/>
        <v>CHE_1995</v>
      </c>
      <c r="B1198" t="s">
        <v>35</v>
      </c>
      <c r="C1198" s="8" t="s">
        <v>67</v>
      </c>
      <c r="D1198" s="4">
        <v>1995</v>
      </c>
      <c r="E1198" s="30">
        <f t="shared" si="81"/>
        <v>4.3035416603088379</v>
      </c>
      <c r="F1198" s="31">
        <f t="shared" si="79"/>
        <v>5.5956249237060547</v>
      </c>
      <c r="G1198" s="32">
        <v>6</v>
      </c>
      <c r="H1198" s="32">
        <v>5.1912498474121094</v>
      </c>
      <c r="I1198" s="30">
        <v>6</v>
      </c>
      <c r="J1198" s="31">
        <f t="shared" si="80"/>
        <v>2.8766667048136392</v>
      </c>
      <c r="K1198" s="32">
        <v>6</v>
      </c>
      <c r="L1198" s="32">
        <v>2.630000114440918</v>
      </c>
      <c r="M1198" s="33">
        <v>0</v>
      </c>
    </row>
    <row r="1199" spans="1:13" x14ac:dyDescent="0.25">
      <c r="A1199" s="11" t="str">
        <f t="shared" si="78"/>
        <v>CHE_1996</v>
      </c>
      <c r="B1199" t="s">
        <v>35</v>
      </c>
      <c r="C1199" s="8" t="s">
        <v>67</v>
      </c>
      <c r="D1199" s="4">
        <v>1996</v>
      </c>
      <c r="E1199" s="30">
        <f t="shared" si="81"/>
        <v>4.2410416603088379</v>
      </c>
      <c r="F1199" s="31">
        <f t="shared" si="79"/>
        <v>5.5956249237060547</v>
      </c>
      <c r="G1199" s="32">
        <v>6</v>
      </c>
      <c r="H1199" s="32">
        <v>5.1912498474121094</v>
      </c>
      <c r="I1199" s="30">
        <v>6</v>
      </c>
      <c r="J1199" s="31">
        <f t="shared" si="80"/>
        <v>2.7516667048136392</v>
      </c>
      <c r="K1199" s="32">
        <v>5.625</v>
      </c>
      <c r="L1199" s="32">
        <v>2.630000114440918</v>
      </c>
      <c r="M1199" s="33">
        <v>0</v>
      </c>
    </row>
    <row r="1200" spans="1:13" x14ac:dyDescent="0.25">
      <c r="A1200" s="11" t="str">
        <f t="shared" si="78"/>
        <v>CHE_1997</v>
      </c>
      <c r="B1200" t="s">
        <v>35</v>
      </c>
      <c r="C1200" s="8" t="s">
        <v>67</v>
      </c>
      <c r="D1200" s="4">
        <v>1997</v>
      </c>
      <c r="E1200" s="30">
        <f t="shared" si="81"/>
        <v>4.2677083412806196</v>
      </c>
      <c r="F1200" s="31">
        <f t="shared" si="79"/>
        <v>5.5956249237060547</v>
      </c>
      <c r="G1200" s="32">
        <v>6</v>
      </c>
      <c r="H1200" s="32">
        <v>5.1912498474121094</v>
      </c>
      <c r="I1200" s="30">
        <v>5.8000001907348633</v>
      </c>
      <c r="J1200" s="31">
        <f t="shared" si="80"/>
        <v>2.8716666698455811</v>
      </c>
      <c r="K1200" s="32">
        <v>5.625</v>
      </c>
      <c r="L1200" s="32">
        <v>2.9900000095367432</v>
      </c>
      <c r="M1200" s="33">
        <v>0</v>
      </c>
    </row>
    <row r="1201" spans="1:13" x14ac:dyDescent="0.25">
      <c r="A1201" s="11" t="str">
        <f t="shared" si="78"/>
        <v>CHE_1998</v>
      </c>
      <c r="B1201" t="s">
        <v>35</v>
      </c>
      <c r="C1201" s="8" t="s">
        <v>67</v>
      </c>
      <c r="D1201" s="4">
        <v>1998</v>
      </c>
      <c r="E1201" s="30">
        <f t="shared" si="81"/>
        <v>3.7212638457616172</v>
      </c>
      <c r="F1201" s="31">
        <f t="shared" si="79"/>
        <v>4.8456249237060547</v>
      </c>
      <c r="G1201" s="32">
        <v>4.5</v>
      </c>
      <c r="H1201" s="32">
        <v>5.1912498474121094</v>
      </c>
      <c r="I1201" s="30">
        <v>4.0213332176208496</v>
      </c>
      <c r="J1201" s="31">
        <f t="shared" si="80"/>
        <v>2.8716666698455811</v>
      </c>
      <c r="K1201" s="32">
        <v>5.625</v>
      </c>
      <c r="L1201" s="32">
        <v>2.9900000095367432</v>
      </c>
      <c r="M1201" s="33">
        <v>0</v>
      </c>
    </row>
    <row r="1202" spans="1:13" x14ac:dyDescent="0.25">
      <c r="A1202" s="11" t="str">
        <f t="shared" si="78"/>
        <v>CHE_1999</v>
      </c>
      <c r="B1202" t="s">
        <v>35</v>
      </c>
      <c r="C1202" s="8" t="s">
        <v>67</v>
      </c>
      <c r="D1202" s="4">
        <v>1999</v>
      </c>
      <c r="E1202" s="30">
        <f t="shared" si="81"/>
        <v>3.3872342507044473</v>
      </c>
      <c r="F1202" s="31">
        <f t="shared" si="79"/>
        <v>4.8456249237060547</v>
      </c>
      <c r="G1202" s="32">
        <v>4.5</v>
      </c>
      <c r="H1202" s="32">
        <v>5.1912498474121094</v>
      </c>
      <c r="I1202" s="30">
        <v>3.0195555686950684</v>
      </c>
      <c r="J1202" s="31">
        <f t="shared" si="80"/>
        <v>2.5375333627065024</v>
      </c>
      <c r="K1202" s="32">
        <v>4.625</v>
      </c>
      <c r="L1202" s="32">
        <v>2.9876000881195068</v>
      </c>
      <c r="M1202" s="33">
        <v>0</v>
      </c>
    </row>
    <row r="1203" spans="1:13" x14ac:dyDescent="0.25">
      <c r="A1203" s="11" t="str">
        <f t="shared" ref="A1203:A1256" si="82">B1203&amp;"_"&amp;D1203</f>
        <v>CHE_2000</v>
      </c>
      <c r="B1203" t="s">
        <v>35</v>
      </c>
      <c r="C1203" s="8" t="s">
        <v>67</v>
      </c>
      <c r="D1203" s="4">
        <v>2000</v>
      </c>
      <c r="E1203" s="30">
        <f t="shared" si="81"/>
        <v>3.3515379031499228</v>
      </c>
      <c r="F1203" s="31">
        <f t="shared" ref="F1203:F1256" si="83">AVERAGE(G1203:H1203)</f>
        <v>4.8456249237060547</v>
      </c>
      <c r="G1203" s="32">
        <v>4.5</v>
      </c>
      <c r="H1203" s="32">
        <v>5.1912498474121094</v>
      </c>
      <c r="I1203" s="30">
        <v>2.8077776432037354</v>
      </c>
      <c r="J1203" s="31">
        <f t="shared" ref="J1203:J1256" si="84">AVERAGE(K1203:M1203)</f>
        <v>2.536733309427897</v>
      </c>
      <c r="K1203" s="32">
        <v>4.625</v>
      </c>
      <c r="L1203" s="32">
        <v>2.9851999282836914</v>
      </c>
      <c r="M1203" s="33">
        <v>0</v>
      </c>
    </row>
    <row r="1204" spans="1:13" x14ac:dyDescent="0.25">
      <c r="A1204" s="11" t="str">
        <f t="shared" si="82"/>
        <v>CHE_2001</v>
      </c>
      <c r="B1204" t="s">
        <v>35</v>
      </c>
      <c r="C1204" s="8" t="s">
        <v>67</v>
      </c>
      <c r="D1204" s="4">
        <v>2001</v>
      </c>
      <c r="E1204" s="30">
        <f t="shared" si="81"/>
        <v>3.2824527422587075</v>
      </c>
      <c r="F1204" s="31">
        <f t="shared" si="83"/>
        <v>4.8456249237060547</v>
      </c>
      <c r="G1204" s="32">
        <v>4.5</v>
      </c>
      <c r="H1204" s="32">
        <v>5.1912498474121094</v>
      </c>
      <c r="I1204" s="30">
        <v>2.6456665992736816</v>
      </c>
      <c r="J1204" s="31">
        <f t="shared" si="84"/>
        <v>2.4526000022888184</v>
      </c>
      <c r="K1204" s="32">
        <v>4.625</v>
      </c>
      <c r="L1204" s="32">
        <v>1.9828000068664551</v>
      </c>
      <c r="M1204" s="33">
        <v>0.75</v>
      </c>
    </row>
    <row r="1205" spans="1:13" x14ac:dyDescent="0.25">
      <c r="A1205" s="11" t="str">
        <f t="shared" si="82"/>
        <v>CHE_2002</v>
      </c>
      <c r="B1205" t="s">
        <v>35</v>
      </c>
      <c r="C1205" s="8" t="s">
        <v>67</v>
      </c>
      <c r="D1205" s="4">
        <v>2002</v>
      </c>
      <c r="E1205" s="30">
        <f t="shared" si="81"/>
        <v>3.0973861118157706</v>
      </c>
      <c r="F1205" s="31">
        <f t="shared" si="83"/>
        <v>4.8456249237060547</v>
      </c>
      <c r="G1205" s="32">
        <v>4.5</v>
      </c>
      <c r="H1205" s="32">
        <v>5.1912498474121094</v>
      </c>
      <c r="I1205" s="30">
        <v>2.5376667976379395</v>
      </c>
      <c r="J1205" s="31">
        <f t="shared" si="84"/>
        <v>2.1184666752815247</v>
      </c>
      <c r="K1205" s="32">
        <v>4.625</v>
      </c>
      <c r="L1205" s="32">
        <v>0.98040002584457397</v>
      </c>
      <c r="M1205" s="33">
        <v>0.75</v>
      </c>
    </row>
    <row r="1206" spans="1:13" x14ac:dyDescent="0.25">
      <c r="A1206" s="11" t="str">
        <f t="shared" si="82"/>
        <v>CHE_2003</v>
      </c>
      <c r="B1206" t="s">
        <v>35</v>
      </c>
      <c r="C1206" s="8" t="s">
        <v>67</v>
      </c>
      <c r="D1206" s="4">
        <v>2003</v>
      </c>
      <c r="E1206" s="30">
        <f t="shared" si="81"/>
        <v>3.0962638556957245</v>
      </c>
      <c r="F1206" s="31">
        <f t="shared" si="83"/>
        <v>4.8456249237060547</v>
      </c>
      <c r="G1206" s="32">
        <v>4.5</v>
      </c>
      <c r="H1206" s="32">
        <v>5.1912498474121094</v>
      </c>
      <c r="I1206" s="30">
        <v>2.5333333015441895</v>
      </c>
      <c r="J1206" s="31">
        <f t="shared" si="84"/>
        <v>2.1176666617393494</v>
      </c>
      <c r="K1206" s="32">
        <v>4.625</v>
      </c>
      <c r="L1206" s="32">
        <v>0.9779999852180481</v>
      </c>
      <c r="M1206" s="33">
        <v>0.75</v>
      </c>
    </row>
    <row r="1207" spans="1:13" x14ac:dyDescent="0.25">
      <c r="A1207" s="11" t="str">
        <f t="shared" si="82"/>
        <v>CHE_2004</v>
      </c>
      <c r="B1207" t="s">
        <v>35</v>
      </c>
      <c r="C1207" s="8" t="s">
        <v>67</v>
      </c>
      <c r="D1207" s="4">
        <v>2004</v>
      </c>
      <c r="E1207" s="30">
        <f t="shared" si="81"/>
        <v>2.8811569710572562</v>
      </c>
      <c r="F1207" s="31">
        <f t="shared" si="83"/>
        <v>4.3816375732421875</v>
      </c>
      <c r="G1207" s="32">
        <v>4.0720252990722656</v>
      </c>
      <c r="H1207" s="32">
        <v>4.6912498474121094</v>
      </c>
      <c r="I1207" s="30">
        <v>2.5456666946411133</v>
      </c>
      <c r="J1207" s="31">
        <f t="shared" si="84"/>
        <v>1.9926666617393494</v>
      </c>
      <c r="K1207" s="32">
        <v>4.25</v>
      </c>
      <c r="L1207" s="32">
        <v>0.9779999852180481</v>
      </c>
      <c r="M1207" s="33">
        <v>0.75</v>
      </c>
    </row>
    <row r="1208" spans="1:13" x14ac:dyDescent="0.25">
      <c r="A1208" s="11" t="str">
        <f t="shared" si="82"/>
        <v>CHE_2005</v>
      </c>
      <c r="B1208" t="s">
        <v>35</v>
      </c>
      <c r="C1208" s="8" t="s">
        <v>67</v>
      </c>
      <c r="D1208" s="4">
        <v>2005</v>
      </c>
      <c r="E1208" s="30">
        <f t="shared" si="81"/>
        <v>2.6088958581288657</v>
      </c>
      <c r="F1208" s="31">
        <f t="shared" si="83"/>
        <v>4.3816375732421875</v>
      </c>
      <c r="G1208" s="32">
        <v>4.0720252990722656</v>
      </c>
      <c r="H1208" s="32">
        <v>4.6912498474121094</v>
      </c>
      <c r="I1208" s="30">
        <v>2.2651000022888184</v>
      </c>
      <c r="J1208" s="31">
        <f t="shared" si="84"/>
        <v>1.5416666666666667</v>
      </c>
      <c r="K1208" s="32">
        <v>3.875</v>
      </c>
      <c r="L1208" s="32">
        <v>0</v>
      </c>
      <c r="M1208" s="33">
        <v>0.75</v>
      </c>
    </row>
    <row r="1209" spans="1:13" x14ac:dyDescent="0.25">
      <c r="A1209" s="11" t="str">
        <f t="shared" si="82"/>
        <v>CHE_2006</v>
      </c>
      <c r="B1209" t="s">
        <v>35</v>
      </c>
      <c r="C1209" s="8" t="s">
        <v>67</v>
      </c>
      <c r="D1209" s="4">
        <v>2006</v>
      </c>
      <c r="E1209" s="30">
        <f t="shared" si="81"/>
        <v>2.5243986050287881</v>
      </c>
      <c r="F1209" s="31">
        <f t="shared" si="83"/>
        <v>4.1472624540328979</v>
      </c>
      <c r="G1209" s="32">
        <v>3.9782750606536865</v>
      </c>
      <c r="H1209" s="32">
        <v>4.3162498474121094</v>
      </c>
      <c r="I1209" s="30">
        <v>2.2268667221069336</v>
      </c>
      <c r="J1209" s="31">
        <f t="shared" si="84"/>
        <v>1.5416666666666667</v>
      </c>
      <c r="K1209" s="32">
        <v>3.875</v>
      </c>
      <c r="L1209" s="32">
        <v>0</v>
      </c>
      <c r="M1209" s="33">
        <v>0.75</v>
      </c>
    </row>
    <row r="1210" spans="1:13" x14ac:dyDescent="0.25">
      <c r="A1210" s="11" t="str">
        <f t="shared" si="82"/>
        <v>CHE_2007</v>
      </c>
      <c r="B1210" t="s">
        <v>35</v>
      </c>
      <c r="C1210" s="8" t="s">
        <v>67</v>
      </c>
      <c r="D1210" s="4">
        <v>2007</v>
      </c>
      <c r="E1210" s="30">
        <f t="shared" si="81"/>
        <v>2.3992263674736023</v>
      </c>
      <c r="F1210" s="31">
        <f t="shared" si="83"/>
        <v>4.0535124540328979</v>
      </c>
      <c r="G1210" s="32">
        <v>3.7907750606536865</v>
      </c>
      <c r="H1210" s="32">
        <v>4.3162498474121094</v>
      </c>
      <c r="I1210" s="30">
        <v>1.6633332967758179</v>
      </c>
      <c r="J1210" s="31">
        <f t="shared" si="84"/>
        <v>1.5416666666666667</v>
      </c>
      <c r="K1210" s="32">
        <v>3.875</v>
      </c>
      <c r="L1210" s="32">
        <v>0</v>
      </c>
      <c r="M1210" s="33">
        <v>0.75</v>
      </c>
    </row>
    <row r="1211" spans="1:13" x14ac:dyDescent="0.25">
      <c r="A1211" s="11" t="str">
        <f t="shared" si="82"/>
        <v>CHE_2008</v>
      </c>
      <c r="B1211" t="s">
        <v>35</v>
      </c>
      <c r="C1211" s="8" t="s">
        <v>67</v>
      </c>
      <c r="D1211" s="4">
        <v>2008</v>
      </c>
      <c r="E1211" s="30">
        <f t="shared" si="81"/>
        <v>2.3852240443229675</v>
      </c>
      <c r="F1211" s="31">
        <f t="shared" si="83"/>
        <v>4.00819993019104</v>
      </c>
      <c r="G1211" s="32">
        <v>3.7001500129699707</v>
      </c>
      <c r="H1211" s="32">
        <v>4.3162498474121094</v>
      </c>
      <c r="I1211" s="30">
        <v>1.6699444055557251</v>
      </c>
      <c r="J1211" s="31">
        <f t="shared" si="84"/>
        <v>1.5416666666666667</v>
      </c>
      <c r="K1211" s="32">
        <v>3.875</v>
      </c>
      <c r="L1211" s="32">
        <v>0</v>
      </c>
      <c r="M1211" s="33">
        <v>0.75</v>
      </c>
    </row>
    <row r="1212" spans="1:13" x14ac:dyDescent="0.25">
      <c r="A1212" s="11" t="str">
        <f t="shared" si="82"/>
        <v>CHE_2009</v>
      </c>
      <c r="B1212" t="s">
        <v>35</v>
      </c>
      <c r="C1212" s="8" t="s">
        <v>67</v>
      </c>
      <c r="D1212" s="4">
        <v>2009</v>
      </c>
      <c r="E1212" s="30">
        <f t="shared" si="81"/>
        <v>2.2024356126785278</v>
      </c>
      <c r="F1212" s="31">
        <f t="shared" si="83"/>
        <v>3.4264290332794189</v>
      </c>
      <c r="G1212" s="32">
        <v>2.5366082191467285</v>
      </c>
      <c r="H1212" s="32">
        <v>4.3162498474121094</v>
      </c>
      <c r="I1212" s="30">
        <v>1.7367556095123291</v>
      </c>
      <c r="J1212" s="31">
        <f t="shared" si="84"/>
        <v>1.5416666666666667</v>
      </c>
      <c r="K1212" s="32">
        <v>3.875</v>
      </c>
      <c r="L1212" s="32">
        <v>0</v>
      </c>
      <c r="M1212" s="33">
        <v>0.75</v>
      </c>
    </row>
    <row r="1213" spans="1:13" x14ac:dyDescent="0.25">
      <c r="A1213" s="11" t="str">
        <f t="shared" si="82"/>
        <v>CHE_2010</v>
      </c>
      <c r="B1213" t="s">
        <v>35</v>
      </c>
      <c r="C1213" s="8" t="s">
        <v>67</v>
      </c>
      <c r="D1213" s="4">
        <v>2010</v>
      </c>
      <c r="E1213" s="30">
        <f t="shared" si="81"/>
        <v>2.1974833210309348</v>
      </c>
      <c r="F1213" s="31">
        <f t="shared" si="83"/>
        <v>3.4279916286468506</v>
      </c>
      <c r="G1213" s="32">
        <v>2.5397334098815918</v>
      </c>
      <c r="H1213" s="32">
        <v>4.3162498474121094</v>
      </c>
      <c r="I1213" s="30">
        <v>1.7039166688919067</v>
      </c>
      <c r="J1213" s="31">
        <f t="shared" si="84"/>
        <v>1.5416666666666667</v>
      </c>
      <c r="K1213" s="32">
        <v>3.875</v>
      </c>
      <c r="L1213" s="32">
        <v>0</v>
      </c>
      <c r="M1213" s="33">
        <v>0.75</v>
      </c>
    </row>
    <row r="1214" spans="1:13" x14ac:dyDescent="0.25">
      <c r="A1214" s="11" t="str">
        <f t="shared" si="82"/>
        <v>CHE_2011</v>
      </c>
      <c r="B1214" t="s">
        <v>35</v>
      </c>
      <c r="C1214" s="8" t="s">
        <v>67</v>
      </c>
      <c r="D1214" s="4">
        <v>2011</v>
      </c>
      <c r="E1214" s="30">
        <f t="shared" si="81"/>
        <v>2.1975643237431846</v>
      </c>
      <c r="F1214" s="31">
        <f t="shared" si="83"/>
        <v>3.4295541048049927</v>
      </c>
      <c r="G1214" s="32">
        <v>2.542858362197876</v>
      </c>
      <c r="H1214" s="32">
        <v>4.3162498474121094</v>
      </c>
      <c r="I1214" s="30">
        <v>1.7012777328491211</v>
      </c>
      <c r="J1214" s="31">
        <f t="shared" si="84"/>
        <v>1.5416666666666667</v>
      </c>
      <c r="K1214" s="32">
        <v>3.875</v>
      </c>
      <c r="L1214" s="32">
        <v>0</v>
      </c>
      <c r="M1214" s="33">
        <v>0.75</v>
      </c>
    </row>
    <row r="1215" spans="1:13" x14ac:dyDescent="0.25">
      <c r="A1215" s="11" t="str">
        <f t="shared" si="82"/>
        <v>CHE_2012</v>
      </c>
      <c r="B1215" t="s">
        <v>35</v>
      </c>
      <c r="C1215" s="8" t="s">
        <v>67</v>
      </c>
      <c r="D1215" s="4">
        <v>2012</v>
      </c>
      <c r="E1215" s="30">
        <f t="shared" si="81"/>
        <v>2.1976453463236489</v>
      </c>
      <c r="F1215" s="31">
        <f t="shared" si="83"/>
        <v>3.4311165809631348</v>
      </c>
      <c r="G1215" s="32">
        <v>2.5459833145141602</v>
      </c>
      <c r="H1215" s="32">
        <v>4.3162498474121094</v>
      </c>
      <c r="I1215" s="30">
        <v>1.698638916015625</v>
      </c>
      <c r="J1215" s="31">
        <f t="shared" si="84"/>
        <v>1.5416666666666667</v>
      </c>
      <c r="K1215" s="32">
        <v>3.875</v>
      </c>
      <c r="L1215" s="32">
        <v>0</v>
      </c>
      <c r="M1215" s="33">
        <v>0.75</v>
      </c>
    </row>
    <row r="1216" spans="1:13" x14ac:dyDescent="0.25">
      <c r="A1216" s="11" t="str">
        <f t="shared" si="82"/>
        <v>CHE_2013</v>
      </c>
      <c r="B1216" t="s">
        <v>35</v>
      </c>
      <c r="C1216" s="8" t="s">
        <v>67</v>
      </c>
      <c r="D1216" s="4">
        <v>2013</v>
      </c>
      <c r="E1216" s="30">
        <f t="shared" si="81"/>
        <v>2.1352263490358987</v>
      </c>
      <c r="F1216" s="31">
        <f t="shared" si="83"/>
        <v>3.2451790571212769</v>
      </c>
      <c r="G1216" s="32">
        <v>2.5491082668304443</v>
      </c>
      <c r="H1216" s="32">
        <v>3.9412498474121094</v>
      </c>
      <c r="I1216" s="30">
        <v>1.6959999799728394</v>
      </c>
      <c r="J1216" s="31">
        <f t="shared" si="84"/>
        <v>1.5416666666666667</v>
      </c>
      <c r="K1216" s="32">
        <v>3.875</v>
      </c>
      <c r="L1216" s="32">
        <v>0</v>
      </c>
      <c r="M1216" s="33">
        <v>0.75</v>
      </c>
    </row>
    <row r="1217" spans="1:13" x14ac:dyDescent="0.25">
      <c r="A1217" s="11" t="str">
        <f t="shared" si="82"/>
        <v>TUR_1975</v>
      </c>
      <c r="B1217" t="s">
        <v>36</v>
      </c>
      <c r="C1217" s="7" t="s">
        <v>187</v>
      </c>
      <c r="D1217" s="6">
        <v>1975</v>
      </c>
      <c r="E1217" s="34">
        <f t="shared" si="81"/>
        <v>5.4862500031789141</v>
      </c>
      <c r="F1217" s="35">
        <f t="shared" si="83"/>
        <v>5.9587500095367432</v>
      </c>
      <c r="G1217" s="36">
        <v>5.9175000190734863</v>
      </c>
      <c r="H1217" s="36">
        <v>6</v>
      </c>
      <c r="I1217" s="34">
        <v>6</v>
      </c>
      <c r="J1217" s="35">
        <f t="shared" si="84"/>
        <v>5</v>
      </c>
      <c r="K1217" s="36">
        <v>6</v>
      </c>
      <c r="L1217" s="36">
        <v>6</v>
      </c>
      <c r="M1217" s="37">
        <v>3</v>
      </c>
    </row>
    <row r="1218" spans="1:13" x14ac:dyDescent="0.25">
      <c r="A1218" s="11" t="str">
        <f t="shared" si="82"/>
        <v>TUR_1976</v>
      </c>
      <c r="B1218" t="s">
        <v>36</v>
      </c>
      <c r="C1218" s="7" t="s">
        <v>187</v>
      </c>
      <c r="D1218" s="6">
        <v>1976</v>
      </c>
      <c r="E1218" s="34">
        <f t="shared" si="81"/>
        <v>5.4868749777475996</v>
      </c>
      <c r="F1218" s="35">
        <f t="shared" si="83"/>
        <v>5.9606249332427979</v>
      </c>
      <c r="G1218" s="36">
        <v>5.9212498664855957</v>
      </c>
      <c r="H1218" s="36">
        <v>6</v>
      </c>
      <c r="I1218" s="34">
        <v>6</v>
      </c>
      <c r="J1218" s="35">
        <f t="shared" si="84"/>
        <v>5</v>
      </c>
      <c r="K1218" s="36">
        <v>6</v>
      </c>
      <c r="L1218" s="36">
        <v>6</v>
      </c>
      <c r="M1218" s="37">
        <v>3</v>
      </c>
    </row>
    <row r="1219" spans="1:13" x14ac:dyDescent="0.25">
      <c r="A1219" s="11" t="str">
        <f t="shared" si="82"/>
        <v>TUR_1977</v>
      </c>
      <c r="B1219" t="s">
        <v>36</v>
      </c>
      <c r="C1219" s="7" t="s">
        <v>187</v>
      </c>
      <c r="D1219" s="6">
        <v>1977</v>
      </c>
      <c r="E1219" s="34">
        <f t="shared" si="81"/>
        <v>5.4875000317891436</v>
      </c>
      <c r="F1219" s="35">
        <f t="shared" si="83"/>
        <v>5.9625000953674316</v>
      </c>
      <c r="G1219" s="36">
        <v>5.9250001907348633</v>
      </c>
      <c r="H1219" s="36">
        <v>6</v>
      </c>
      <c r="I1219" s="34">
        <v>6</v>
      </c>
      <c r="J1219" s="35">
        <f t="shared" si="84"/>
        <v>5</v>
      </c>
      <c r="K1219" s="36">
        <v>6</v>
      </c>
      <c r="L1219" s="36">
        <v>6</v>
      </c>
      <c r="M1219" s="37">
        <v>3</v>
      </c>
    </row>
    <row r="1220" spans="1:13" x14ac:dyDescent="0.25">
      <c r="A1220" s="11" t="str">
        <f t="shared" si="82"/>
        <v>TUR_1978</v>
      </c>
      <c r="B1220" t="s">
        <v>36</v>
      </c>
      <c r="C1220" s="7" t="s">
        <v>187</v>
      </c>
      <c r="D1220" s="6">
        <v>1978</v>
      </c>
      <c r="E1220" s="34">
        <f t="shared" si="81"/>
        <v>5.4881250063578291</v>
      </c>
      <c r="F1220" s="35">
        <f t="shared" si="83"/>
        <v>5.9643750190734863</v>
      </c>
      <c r="G1220" s="36">
        <v>5.9287500381469727</v>
      </c>
      <c r="H1220" s="36">
        <v>6</v>
      </c>
      <c r="I1220" s="34">
        <v>6</v>
      </c>
      <c r="J1220" s="35">
        <f t="shared" si="84"/>
        <v>5</v>
      </c>
      <c r="K1220" s="36">
        <v>6</v>
      </c>
      <c r="L1220" s="36">
        <v>6</v>
      </c>
      <c r="M1220" s="37">
        <v>3</v>
      </c>
    </row>
    <row r="1221" spans="1:13" x14ac:dyDescent="0.25">
      <c r="A1221" s="11" t="str">
        <f t="shared" si="82"/>
        <v>TUR_1979</v>
      </c>
      <c r="B1221" t="s">
        <v>36</v>
      </c>
      <c r="C1221" s="7" t="s">
        <v>187</v>
      </c>
      <c r="D1221" s="6">
        <v>1979</v>
      </c>
      <c r="E1221" s="34">
        <f t="shared" si="81"/>
        <v>5.4887499809265137</v>
      </c>
      <c r="F1221" s="35">
        <f t="shared" si="83"/>
        <v>5.966249942779541</v>
      </c>
      <c r="G1221" s="36">
        <v>5.932499885559082</v>
      </c>
      <c r="H1221" s="36">
        <v>6</v>
      </c>
      <c r="I1221" s="34">
        <v>6</v>
      </c>
      <c r="J1221" s="35">
        <f t="shared" si="84"/>
        <v>5</v>
      </c>
      <c r="K1221" s="36">
        <v>6</v>
      </c>
      <c r="L1221" s="36">
        <v>6</v>
      </c>
      <c r="M1221" s="37">
        <v>3</v>
      </c>
    </row>
    <row r="1222" spans="1:13" x14ac:dyDescent="0.25">
      <c r="A1222" s="11" t="str">
        <f t="shared" si="82"/>
        <v>TUR_1980</v>
      </c>
      <c r="B1222" t="s">
        <v>36</v>
      </c>
      <c r="C1222" s="7" t="s">
        <v>187</v>
      </c>
      <c r="D1222" s="6">
        <v>1980</v>
      </c>
      <c r="E1222" s="34">
        <f t="shared" si="81"/>
        <v>5.4893749554951983</v>
      </c>
      <c r="F1222" s="35">
        <f t="shared" si="83"/>
        <v>5.9681248664855957</v>
      </c>
      <c r="G1222" s="36">
        <v>5.9362497329711914</v>
      </c>
      <c r="H1222" s="36">
        <v>6</v>
      </c>
      <c r="I1222" s="34">
        <v>6</v>
      </c>
      <c r="J1222" s="35">
        <f t="shared" si="84"/>
        <v>5</v>
      </c>
      <c r="K1222" s="36">
        <v>6</v>
      </c>
      <c r="L1222" s="36">
        <v>6</v>
      </c>
      <c r="M1222" s="37">
        <v>3</v>
      </c>
    </row>
    <row r="1223" spans="1:13" x14ac:dyDescent="0.25">
      <c r="A1223" s="11" t="str">
        <f t="shared" si="82"/>
        <v>TUR_1981</v>
      </c>
      <c r="B1223" t="s">
        <v>36</v>
      </c>
      <c r="C1223" s="7" t="s">
        <v>187</v>
      </c>
      <c r="D1223" s="6">
        <v>1981</v>
      </c>
      <c r="E1223" s="34">
        <f t="shared" si="81"/>
        <v>5.4900000095367432</v>
      </c>
      <c r="F1223" s="35">
        <f t="shared" si="83"/>
        <v>5.9700000286102295</v>
      </c>
      <c r="G1223" s="36">
        <v>5.940000057220459</v>
      </c>
      <c r="H1223" s="36">
        <v>6</v>
      </c>
      <c r="I1223" s="34">
        <v>6</v>
      </c>
      <c r="J1223" s="35">
        <f t="shared" si="84"/>
        <v>5</v>
      </c>
      <c r="K1223" s="36">
        <v>6</v>
      </c>
      <c r="L1223" s="36">
        <v>6</v>
      </c>
      <c r="M1223" s="37">
        <v>3</v>
      </c>
    </row>
    <row r="1224" spans="1:13" x14ac:dyDescent="0.25">
      <c r="A1224" s="11" t="str">
        <f t="shared" si="82"/>
        <v>TUR_1982</v>
      </c>
      <c r="B1224" t="s">
        <v>36</v>
      </c>
      <c r="C1224" s="7" t="s">
        <v>187</v>
      </c>
      <c r="D1224" s="6">
        <v>1982</v>
      </c>
      <c r="E1224" s="34">
        <f t="shared" ref="E1224:E1287" si="85">IF(AND(G1224=".",H1224=".",I1224=".",K1224=".",L1224=".",M1224="."),".",AVERAGE(G1224,H1224,I1224,K1224,L1224,M1224))</f>
        <v>5.4906249841054278</v>
      </c>
      <c r="F1224" s="35">
        <f t="shared" si="83"/>
        <v>5.9718749523162842</v>
      </c>
      <c r="G1224" s="36">
        <v>5.9437499046325684</v>
      </c>
      <c r="H1224" s="36">
        <v>6</v>
      </c>
      <c r="I1224" s="34">
        <v>6</v>
      </c>
      <c r="J1224" s="35">
        <f t="shared" si="84"/>
        <v>5</v>
      </c>
      <c r="K1224" s="36">
        <v>6</v>
      </c>
      <c r="L1224" s="36">
        <v>6</v>
      </c>
      <c r="M1224" s="37">
        <v>3</v>
      </c>
    </row>
    <row r="1225" spans="1:13" x14ac:dyDescent="0.25">
      <c r="A1225" s="11" t="str">
        <f t="shared" si="82"/>
        <v>TUR_1983</v>
      </c>
      <c r="B1225" t="s">
        <v>36</v>
      </c>
      <c r="C1225" s="7" t="s">
        <v>187</v>
      </c>
      <c r="D1225" s="6">
        <v>1983</v>
      </c>
      <c r="E1225" s="34">
        <f t="shared" si="85"/>
        <v>5.4912500381469727</v>
      </c>
      <c r="F1225" s="35">
        <f t="shared" si="83"/>
        <v>5.973750114440918</v>
      </c>
      <c r="G1225" s="36">
        <v>5.9475002288818359</v>
      </c>
      <c r="H1225" s="36">
        <v>6</v>
      </c>
      <c r="I1225" s="34">
        <v>6</v>
      </c>
      <c r="J1225" s="35">
        <f t="shared" si="84"/>
        <v>5</v>
      </c>
      <c r="K1225" s="36">
        <v>6</v>
      </c>
      <c r="L1225" s="36">
        <v>6</v>
      </c>
      <c r="M1225" s="37">
        <v>3</v>
      </c>
    </row>
    <row r="1226" spans="1:13" x14ac:dyDescent="0.25">
      <c r="A1226" s="11" t="str">
        <f t="shared" si="82"/>
        <v>TUR_1984</v>
      </c>
      <c r="B1226" t="s">
        <v>36</v>
      </c>
      <c r="C1226" s="7" t="s">
        <v>187</v>
      </c>
      <c r="D1226" s="6">
        <v>1984</v>
      </c>
      <c r="E1226" s="34">
        <f t="shared" si="85"/>
        <v>5.4918750127156573</v>
      </c>
      <c r="F1226" s="35">
        <f t="shared" si="83"/>
        <v>5.9756250381469727</v>
      </c>
      <c r="G1226" s="36">
        <v>5.9512500762939453</v>
      </c>
      <c r="H1226" s="36">
        <v>6</v>
      </c>
      <c r="I1226" s="34">
        <v>6</v>
      </c>
      <c r="J1226" s="35">
        <f t="shared" si="84"/>
        <v>5</v>
      </c>
      <c r="K1226" s="36">
        <v>6</v>
      </c>
      <c r="L1226" s="36">
        <v>6</v>
      </c>
      <c r="M1226" s="37">
        <v>3</v>
      </c>
    </row>
    <row r="1227" spans="1:13" x14ac:dyDescent="0.25">
      <c r="A1227" s="11" t="str">
        <f t="shared" si="82"/>
        <v>TUR_1985</v>
      </c>
      <c r="B1227" t="s">
        <v>36</v>
      </c>
      <c r="C1227" s="7" t="s">
        <v>187</v>
      </c>
      <c r="D1227" s="6">
        <v>1985</v>
      </c>
      <c r="E1227" s="34">
        <f t="shared" si="85"/>
        <v>5.4924999872843427</v>
      </c>
      <c r="F1227" s="35">
        <f t="shared" si="83"/>
        <v>5.9774999618530273</v>
      </c>
      <c r="G1227" s="36">
        <v>5.9549999237060547</v>
      </c>
      <c r="H1227" s="36">
        <v>6</v>
      </c>
      <c r="I1227" s="34">
        <v>6</v>
      </c>
      <c r="J1227" s="35">
        <f t="shared" si="84"/>
        <v>5</v>
      </c>
      <c r="K1227" s="36">
        <v>6</v>
      </c>
      <c r="L1227" s="36">
        <v>6</v>
      </c>
      <c r="M1227" s="37">
        <v>3</v>
      </c>
    </row>
    <row r="1228" spans="1:13" x14ac:dyDescent="0.25">
      <c r="A1228" s="11" t="str">
        <f t="shared" si="82"/>
        <v>TUR_1986</v>
      </c>
      <c r="B1228" t="s">
        <v>36</v>
      </c>
      <c r="C1228" s="7" t="s">
        <v>187</v>
      </c>
      <c r="D1228" s="6">
        <v>1986</v>
      </c>
      <c r="E1228" s="34">
        <f t="shared" si="85"/>
        <v>5.4931249618530273</v>
      </c>
      <c r="F1228" s="35">
        <f t="shared" si="83"/>
        <v>5.979374885559082</v>
      </c>
      <c r="G1228" s="36">
        <v>5.9587497711181641</v>
      </c>
      <c r="H1228" s="36">
        <v>6</v>
      </c>
      <c r="I1228" s="34">
        <v>6</v>
      </c>
      <c r="J1228" s="35">
        <f t="shared" si="84"/>
        <v>5</v>
      </c>
      <c r="K1228" s="36">
        <v>6</v>
      </c>
      <c r="L1228" s="36">
        <v>6</v>
      </c>
      <c r="M1228" s="37">
        <v>3</v>
      </c>
    </row>
    <row r="1229" spans="1:13" x14ac:dyDescent="0.25">
      <c r="A1229" s="11" t="str">
        <f t="shared" si="82"/>
        <v>TUR_1987</v>
      </c>
      <c r="B1229" t="s">
        <v>36</v>
      </c>
      <c r="C1229" s="7" t="s">
        <v>187</v>
      </c>
      <c r="D1229" s="6">
        <v>1987</v>
      </c>
      <c r="E1229" s="34">
        <f t="shared" si="85"/>
        <v>5.4937500158945722</v>
      </c>
      <c r="F1229" s="35">
        <f t="shared" si="83"/>
        <v>5.9812500476837158</v>
      </c>
      <c r="G1229" s="36">
        <v>5.9625000953674316</v>
      </c>
      <c r="H1229" s="36">
        <v>6</v>
      </c>
      <c r="I1229" s="34">
        <v>6</v>
      </c>
      <c r="J1229" s="35">
        <f t="shared" si="84"/>
        <v>5</v>
      </c>
      <c r="K1229" s="36">
        <v>6</v>
      </c>
      <c r="L1229" s="36">
        <v>6</v>
      </c>
      <c r="M1229" s="37">
        <v>3</v>
      </c>
    </row>
    <row r="1230" spans="1:13" x14ac:dyDescent="0.25">
      <c r="A1230" s="11" t="str">
        <f t="shared" si="82"/>
        <v>TUR_1988</v>
      </c>
      <c r="B1230" t="s">
        <v>36</v>
      </c>
      <c r="C1230" s="7" t="s">
        <v>187</v>
      </c>
      <c r="D1230" s="6">
        <v>1988</v>
      </c>
      <c r="E1230" s="34">
        <f t="shared" si="85"/>
        <v>5.4943749904632568</v>
      </c>
      <c r="F1230" s="35">
        <f t="shared" si="83"/>
        <v>5.9831249713897705</v>
      </c>
      <c r="G1230" s="36">
        <v>5.966249942779541</v>
      </c>
      <c r="H1230" s="36">
        <v>6</v>
      </c>
      <c r="I1230" s="34">
        <v>6</v>
      </c>
      <c r="J1230" s="35">
        <f t="shared" si="84"/>
        <v>5</v>
      </c>
      <c r="K1230" s="36">
        <v>6</v>
      </c>
      <c r="L1230" s="36">
        <v>6</v>
      </c>
      <c r="M1230" s="37">
        <v>3</v>
      </c>
    </row>
    <row r="1231" spans="1:13" x14ac:dyDescent="0.25">
      <c r="A1231" s="11" t="str">
        <f t="shared" si="82"/>
        <v>TUR_1989</v>
      </c>
      <c r="B1231" t="s">
        <v>36</v>
      </c>
      <c r="C1231" s="7" t="s">
        <v>187</v>
      </c>
      <c r="D1231" s="6">
        <v>1989</v>
      </c>
      <c r="E1231" s="34">
        <f t="shared" si="85"/>
        <v>5.4950000445048017</v>
      </c>
      <c r="F1231" s="35">
        <f t="shared" si="83"/>
        <v>5.9850001335144043</v>
      </c>
      <c r="G1231" s="36">
        <v>5.9700002670288086</v>
      </c>
      <c r="H1231" s="36">
        <v>6</v>
      </c>
      <c r="I1231" s="34">
        <v>6</v>
      </c>
      <c r="J1231" s="35">
        <f t="shared" si="84"/>
        <v>5</v>
      </c>
      <c r="K1231" s="36">
        <v>6</v>
      </c>
      <c r="L1231" s="36">
        <v>6</v>
      </c>
      <c r="M1231" s="37">
        <v>3</v>
      </c>
    </row>
    <row r="1232" spans="1:13" x14ac:dyDescent="0.25">
      <c r="A1232" s="11" t="str">
        <f t="shared" si="82"/>
        <v>TUR_1990</v>
      </c>
      <c r="B1232" t="s">
        <v>36</v>
      </c>
      <c r="C1232" s="7" t="s">
        <v>187</v>
      </c>
      <c r="D1232" s="6">
        <v>1990</v>
      </c>
      <c r="E1232" s="34">
        <f t="shared" si="85"/>
        <v>5.4956250190734863</v>
      </c>
      <c r="F1232" s="35">
        <f t="shared" si="83"/>
        <v>5.986875057220459</v>
      </c>
      <c r="G1232" s="36">
        <v>5.973750114440918</v>
      </c>
      <c r="H1232" s="36">
        <v>6</v>
      </c>
      <c r="I1232" s="34">
        <v>6</v>
      </c>
      <c r="J1232" s="35">
        <f t="shared" si="84"/>
        <v>5</v>
      </c>
      <c r="K1232" s="36">
        <v>6</v>
      </c>
      <c r="L1232" s="36">
        <v>6</v>
      </c>
      <c r="M1232" s="37">
        <v>3</v>
      </c>
    </row>
    <row r="1233" spans="1:13" x14ac:dyDescent="0.25">
      <c r="A1233" s="11" t="str">
        <f t="shared" si="82"/>
        <v>TUR_1991</v>
      </c>
      <c r="B1233" t="s">
        <v>36</v>
      </c>
      <c r="C1233" s="7" t="s">
        <v>187</v>
      </c>
      <c r="D1233" s="6">
        <v>1991</v>
      </c>
      <c r="E1233" s="34">
        <f t="shared" si="85"/>
        <v>5.4862500031789141</v>
      </c>
      <c r="F1233" s="35">
        <f t="shared" si="83"/>
        <v>5.9887499809265137</v>
      </c>
      <c r="G1233" s="36">
        <v>5.9774999618530273</v>
      </c>
      <c r="H1233" s="36">
        <v>6</v>
      </c>
      <c r="I1233" s="34">
        <v>6</v>
      </c>
      <c r="J1233" s="35">
        <f t="shared" si="84"/>
        <v>4.9800000190734863</v>
      </c>
      <c r="K1233" s="36">
        <v>6</v>
      </c>
      <c r="L1233" s="36">
        <v>5.940000057220459</v>
      </c>
      <c r="M1233" s="37">
        <v>3</v>
      </c>
    </row>
    <row r="1234" spans="1:13" x14ac:dyDescent="0.25">
      <c r="A1234" s="11" t="str">
        <f t="shared" si="82"/>
        <v>TUR_1992</v>
      </c>
      <c r="B1234" t="s">
        <v>36</v>
      </c>
      <c r="C1234" s="7" t="s">
        <v>187</v>
      </c>
      <c r="D1234" s="6">
        <v>1992</v>
      </c>
      <c r="E1234" s="34">
        <f t="shared" si="85"/>
        <v>5.4868749777475996</v>
      </c>
      <c r="F1234" s="35">
        <f t="shared" si="83"/>
        <v>5.9906249046325684</v>
      </c>
      <c r="G1234" s="36">
        <v>5.9812498092651367</v>
      </c>
      <c r="H1234" s="36">
        <v>6</v>
      </c>
      <c r="I1234" s="34">
        <v>6</v>
      </c>
      <c r="J1234" s="35">
        <f t="shared" si="84"/>
        <v>4.9800000190734863</v>
      </c>
      <c r="K1234" s="36">
        <v>6</v>
      </c>
      <c r="L1234" s="36">
        <v>5.940000057220459</v>
      </c>
      <c r="M1234" s="37">
        <v>3</v>
      </c>
    </row>
    <row r="1235" spans="1:13" x14ac:dyDescent="0.25">
      <c r="A1235" s="11" t="str">
        <f t="shared" si="82"/>
        <v>TUR_1993</v>
      </c>
      <c r="B1235" t="s">
        <v>36</v>
      </c>
      <c r="C1235" s="7" t="s">
        <v>187</v>
      </c>
      <c r="D1235" s="6">
        <v>1993</v>
      </c>
      <c r="E1235" s="34">
        <f t="shared" si="85"/>
        <v>5.4875000317891436</v>
      </c>
      <c r="F1235" s="35">
        <f t="shared" si="83"/>
        <v>5.9925000667572021</v>
      </c>
      <c r="G1235" s="36">
        <v>5.9850001335144043</v>
      </c>
      <c r="H1235" s="36">
        <v>6</v>
      </c>
      <c r="I1235" s="34">
        <v>6</v>
      </c>
      <c r="J1235" s="35">
        <f t="shared" si="84"/>
        <v>4.9800000190734863</v>
      </c>
      <c r="K1235" s="36">
        <v>6</v>
      </c>
      <c r="L1235" s="36">
        <v>5.940000057220459</v>
      </c>
      <c r="M1235" s="37">
        <v>3</v>
      </c>
    </row>
    <row r="1236" spans="1:13" x14ac:dyDescent="0.25">
      <c r="A1236" s="11" t="str">
        <f t="shared" si="82"/>
        <v>TUR_1994</v>
      </c>
      <c r="B1236" t="s">
        <v>36</v>
      </c>
      <c r="C1236" s="7" t="s">
        <v>187</v>
      </c>
      <c r="D1236" s="6">
        <v>1994</v>
      </c>
      <c r="E1236" s="34">
        <f t="shared" si="85"/>
        <v>5.4881250063578291</v>
      </c>
      <c r="F1236" s="35">
        <f t="shared" si="83"/>
        <v>5.9943749904632568</v>
      </c>
      <c r="G1236" s="36">
        <v>5.9887499809265137</v>
      </c>
      <c r="H1236" s="36">
        <v>6</v>
      </c>
      <c r="I1236" s="34">
        <v>6</v>
      </c>
      <c r="J1236" s="35">
        <f t="shared" si="84"/>
        <v>4.9800000190734863</v>
      </c>
      <c r="K1236" s="36">
        <v>6</v>
      </c>
      <c r="L1236" s="36">
        <v>5.940000057220459</v>
      </c>
      <c r="M1236" s="37">
        <v>3</v>
      </c>
    </row>
    <row r="1237" spans="1:13" x14ac:dyDescent="0.25">
      <c r="A1237" s="11" t="str">
        <f t="shared" si="82"/>
        <v>TUR_1995</v>
      </c>
      <c r="B1237" t="s">
        <v>36</v>
      </c>
      <c r="C1237" s="7" t="s">
        <v>187</v>
      </c>
      <c r="D1237" s="6">
        <v>1995</v>
      </c>
      <c r="E1237" s="34">
        <f t="shared" si="85"/>
        <v>5.4887500603993731</v>
      </c>
      <c r="F1237" s="35">
        <f t="shared" si="83"/>
        <v>5.9962501525878906</v>
      </c>
      <c r="G1237" s="36">
        <v>5.9925003051757813</v>
      </c>
      <c r="H1237" s="36">
        <v>6</v>
      </c>
      <c r="I1237" s="34">
        <v>6</v>
      </c>
      <c r="J1237" s="35">
        <f t="shared" si="84"/>
        <v>4.9800000190734863</v>
      </c>
      <c r="K1237" s="36">
        <v>6</v>
      </c>
      <c r="L1237" s="36">
        <v>5.940000057220459</v>
      </c>
      <c r="M1237" s="37">
        <v>3</v>
      </c>
    </row>
    <row r="1238" spans="1:13" x14ac:dyDescent="0.25">
      <c r="A1238" s="11" t="str">
        <f t="shared" si="82"/>
        <v>TUR_1996</v>
      </c>
      <c r="B1238" t="s">
        <v>36</v>
      </c>
      <c r="C1238" s="7" t="s">
        <v>187</v>
      </c>
      <c r="D1238" s="6">
        <v>1996</v>
      </c>
      <c r="E1238" s="34">
        <f t="shared" si="85"/>
        <v>5.4893750349680586</v>
      </c>
      <c r="F1238" s="35">
        <f t="shared" si="83"/>
        <v>5.9981250762939453</v>
      </c>
      <c r="G1238" s="36">
        <v>5.9962501525878906</v>
      </c>
      <c r="H1238" s="36">
        <v>6</v>
      </c>
      <c r="I1238" s="34">
        <v>6</v>
      </c>
      <c r="J1238" s="35">
        <f t="shared" si="84"/>
        <v>4.9800000190734863</v>
      </c>
      <c r="K1238" s="36">
        <v>6</v>
      </c>
      <c r="L1238" s="36">
        <v>5.940000057220459</v>
      </c>
      <c r="M1238" s="37">
        <v>3</v>
      </c>
    </row>
    <row r="1239" spans="1:13" x14ac:dyDescent="0.25">
      <c r="A1239" s="11" t="str">
        <f t="shared" si="82"/>
        <v>TUR_1997</v>
      </c>
      <c r="B1239" t="s">
        <v>36</v>
      </c>
      <c r="C1239" s="7" t="s">
        <v>187</v>
      </c>
      <c r="D1239" s="6">
        <v>1997</v>
      </c>
      <c r="E1239" s="34">
        <f t="shared" si="85"/>
        <v>5.4483333428700762</v>
      </c>
      <c r="F1239" s="35">
        <f t="shared" si="83"/>
        <v>6</v>
      </c>
      <c r="G1239" s="36">
        <v>6</v>
      </c>
      <c r="H1239" s="36">
        <v>6</v>
      </c>
      <c r="I1239" s="34">
        <v>5.75</v>
      </c>
      <c r="J1239" s="35">
        <f t="shared" si="84"/>
        <v>4.9800000190734863</v>
      </c>
      <c r="K1239" s="36">
        <v>6</v>
      </c>
      <c r="L1239" s="36">
        <v>5.940000057220459</v>
      </c>
      <c r="M1239" s="37">
        <v>3</v>
      </c>
    </row>
    <row r="1240" spans="1:13" x14ac:dyDescent="0.25">
      <c r="A1240" s="11" t="str">
        <f t="shared" si="82"/>
        <v>TUR_1998</v>
      </c>
      <c r="B1240" t="s">
        <v>36</v>
      </c>
      <c r="C1240" s="7" t="s">
        <v>187</v>
      </c>
      <c r="D1240" s="6">
        <v>1998</v>
      </c>
      <c r="E1240" s="34">
        <f t="shared" si="85"/>
        <v>4.8927777608235674</v>
      </c>
      <c r="F1240" s="35">
        <f t="shared" si="83"/>
        <v>6</v>
      </c>
      <c r="G1240" s="36">
        <v>6</v>
      </c>
      <c r="H1240" s="36">
        <v>6</v>
      </c>
      <c r="I1240" s="34">
        <v>5.4166665077209473</v>
      </c>
      <c r="J1240" s="35">
        <f t="shared" si="84"/>
        <v>3.9800000190734863</v>
      </c>
      <c r="K1240" s="36">
        <v>6</v>
      </c>
      <c r="L1240" s="36">
        <v>5.940000057220459</v>
      </c>
      <c r="M1240" s="37">
        <v>0</v>
      </c>
    </row>
    <row r="1241" spans="1:13" x14ac:dyDescent="0.25">
      <c r="A1241" s="11" t="str">
        <f t="shared" si="82"/>
        <v>TUR_1999</v>
      </c>
      <c r="B1241" t="s">
        <v>36</v>
      </c>
      <c r="C1241" s="7" t="s">
        <v>187</v>
      </c>
      <c r="D1241" s="6">
        <v>1999</v>
      </c>
      <c r="E1241" s="34">
        <f t="shared" si="85"/>
        <v>5.0580555597941084</v>
      </c>
      <c r="F1241" s="35">
        <f t="shared" si="83"/>
        <v>6</v>
      </c>
      <c r="G1241" s="36">
        <v>6</v>
      </c>
      <c r="H1241" s="36">
        <v>6</v>
      </c>
      <c r="I1241" s="34">
        <v>5.4083333015441895</v>
      </c>
      <c r="J1241" s="35">
        <f t="shared" si="84"/>
        <v>4.3133333524068194</v>
      </c>
      <c r="K1241" s="36">
        <v>6</v>
      </c>
      <c r="L1241" s="36">
        <v>5.940000057220459</v>
      </c>
      <c r="M1241" s="37">
        <v>1</v>
      </c>
    </row>
    <row r="1242" spans="1:13" x14ac:dyDescent="0.25">
      <c r="A1242" s="11" t="str">
        <f t="shared" si="82"/>
        <v>TUR_2000</v>
      </c>
      <c r="B1242" t="s">
        <v>36</v>
      </c>
      <c r="C1242" s="7" t="s">
        <v>187</v>
      </c>
      <c r="D1242" s="6">
        <v>2000</v>
      </c>
      <c r="E1242" s="34">
        <f t="shared" si="85"/>
        <v>4.8483333587646484</v>
      </c>
      <c r="F1242" s="35">
        <f t="shared" si="83"/>
        <v>6</v>
      </c>
      <c r="G1242" s="36">
        <v>6</v>
      </c>
      <c r="H1242" s="36">
        <v>6</v>
      </c>
      <c r="I1242" s="34">
        <v>5.1500000953674316</v>
      </c>
      <c r="J1242" s="35">
        <f t="shared" si="84"/>
        <v>3.9800000190734863</v>
      </c>
      <c r="K1242" s="36">
        <v>6</v>
      </c>
      <c r="L1242" s="36">
        <v>4.940000057220459</v>
      </c>
      <c r="M1242" s="37">
        <v>1</v>
      </c>
    </row>
    <row r="1243" spans="1:13" x14ac:dyDescent="0.25">
      <c r="A1243" s="11" t="str">
        <f t="shared" si="82"/>
        <v>TUR_2001</v>
      </c>
      <c r="B1243" t="s">
        <v>36</v>
      </c>
      <c r="C1243" s="7" t="s">
        <v>187</v>
      </c>
      <c r="D1243" s="6">
        <v>2001</v>
      </c>
      <c r="E1243" s="34">
        <f t="shared" si="85"/>
        <v>4.5133333206176758</v>
      </c>
      <c r="F1243" s="35">
        <f t="shared" si="83"/>
        <v>5</v>
      </c>
      <c r="G1243" s="36">
        <v>5.125</v>
      </c>
      <c r="H1243" s="36">
        <v>4.875</v>
      </c>
      <c r="I1243" s="34">
        <v>5.1399998664855957</v>
      </c>
      <c r="J1243" s="35">
        <f t="shared" si="84"/>
        <v>3.9800000190734863</v>
      </c>
      <c r="K1243" s="36">
        <v>6</v>
      </c>
      <c r="L1243" s="36">
        <v>3.940000057220459</v>
      </c>
      <c r="M1243" s="37">
        <v>2</v>
      </c>
    </row>
    <row r="1244" spans="1:13" x14ac:dyDescent="0.25">
      <c r="A1244" s="11" t="str">
        <f t="shared" si="82"/>
        <v>TUR_2002</v>
      </c>
      <c r="B1244" t="s">
        <v>36</v>
      </c>
      <c r="C1244" s="7" t="s">
        <v>187</v>
      </c>
      <c r="D1244" s="6">
        <v>2002</v>
      </c>
      <c r="E1244" s="34">
        <f t="shared" si="85"/>
        <v>4.3775277932484942</v>
      </c>
      <c r="F1244" s="35">
        <f t="shared" si="83"/>
        <v>4.5916666984558105</v>
      </c>
      <c r="G1244" s="36">
        <v>4.7083334922790527</v>
      </c>
      <c r="H1244" s="36">
        <v>4.4749999046325684</v>
      </c>
      <c r="I1244" s="34">
        <v>5.1418333053588867</v>
      </c>
      <c r="J1244" s="35">
        <f t="shared" si="84"/>
        <v>3.9800000190734863</v>
      </c>
      <c r="K1244" s="36">
        <v>6</v>
      </c>
      <c r="L1244" s="36">
        <v>3.940000057220459</v>
      </c>
      <c r="M1244" s="37">
        <v>2</v>
      </c>
    </row>
    <row r="1245" spans="1:13" x14ac:dyDescent="0.25">
      <c r="A1245" s="11" t="str">
        <f t="shared" si="82"/>
        <v>TUR_2003</v>
      </c>
      <c r="B1245" t="s">
        <v>36</v>
      </c>
      <c r="C1245" s="7" t="s">
        <v>187</v>
      </c>
      <c r="D1245" s="6">
        <v>2003</v>
      </c>
      <c r="E1245" s="34">
        <f t="shared" si="85"/>
        <v>4.2029054959615069</v>
      </c>
      <c r="F1245" s="35">
        <f t="shared" si="83"/>
        <v>4.216666579246521</v>
      </c>
      <c r="G1245" s="36">
        <v>3.4583332538604736</v>
      </c>
      <c r="H1245" s="36">
        <v>4.9749999046325684</v>
      </c>
      <c r="I1245" s="34">
        <v>4.5889997482299805</v>
      </c>
      <c r="J1245" s="35">
        <f t="shared" si="84"/>
        <v>4.0650333563486738</v>
      </c>
      <c r="K1245" s="36">
        <v>6</v>
      </c>
      <c r="L1245" s="36">
        <v>3.9451000690460205</v>
      </c>
      <c r="M1245" s="37">
        <v>2.25</v>
      </c>
    </row>
    <row r="1246" spans="1:13" x14ac:dyDescent="0.25">
      <c r="A1246" s="11" t="str">
        <f t="shared" si="82"/>
        <v>TUR_2004</v>
      </c>
      <c r="B1246" t="s">
        <v>36</v>
      </c>
      <c r="C1246" s="7" t="s">
        <v>187</v>
      </c>
      <c r="D1246" s="6">
        <v>2004</v>
      </c>
      <c r="E1246" s="34">
        <f t="shared" si="85"/>
        <v>4.0952527523040771</v>
      </c>
      <c r="F1246" s="35">
        <f t="shared" si="83"/>
        <v>3.779166579246521</v>
      </c>
      <c r="G1246" s="36">
        <v>3.4583332538604736</v>
      </c>
      <c r="H1246" s="36">
        <v>4.0999999046325684</v>
      </c>
      <c r="I1246" s="34">
        <v>3.8180832862854004</v>
      </c>
      <c r="J1246" s="35">
        <f t="shared" si="84"/>
        <v>4.3983666896820068</v>
      </c>
      <c r="K1246" s="36">
        <v>6</v>
      </c>
      <c r="L1246" s="36">
        <v>3.9451000690460205</v>
      </c>
      <c r="M1246" s="37">
        <v>3.25</v>
      </c>
    </row>
    <row r="1247" spans="1:13" x14ac:dyDescent="0.25">
      <c r="A1247" s="11" t="str">
        <f t="shared" si="82"/>
        <v>TUR_2005</v>
      </c>
      <c r="B1247" t="s">
        <v>36</v>
      </c>
      <c r="C1247" s="7" t="s">
        <v>187</v>
      </c>
      <c r="D1247" s="6">
        <v>2005</v>
      </c>
      <c r="E1247" s="34">
        <f t="shared" si="85"/>
        <v>3.805983304977417</v>
      </c>
      <c r="F1247" s="35">
        <f t="shared" si="83"/>
        <v>3.591666579246521</v>
      </c>
      <c r="G1247" s="36">
        <v>3.0833332538604736</v>
      </c>
      <c r="H1247" s="36">
        <v>4.0999999046325684</v>
      </c>
      <c r="I1247" s="34">
        <v>2.3971667289733887</v>
      </c>
      <c r="J1247" s="35">
        <f t="shared" si="84"/>
        <v>4.4184666474660235</v>
      </c>
      <c r="K1247" s="36">
        <v>6</v>
      </c>
      <c r="L1247" s="36">
        <v>3.2553999423980713</v>
      </c>
      <c r="M1247" s="37">
        <v>4</v>
      </c>
    </row>
    <row r="1248" spans="1:13" x14ac:dyDescent="0.25">
      <c r="A1248" s="11" t="str">
        <f t="shared" si="82"/>
        <v>TUR_2006</v>
      </c>
      <c r="B1248" t="s">
        <v>36</v>
      </c>
      <c r="C1248" s="7" t="s">
        <v>187</v>
      </c>
      <c r="D1248" s="6">
        <v>2006</v>
      </c>
      <c r="E1248" s="34">
        <f t="shared" si="85"/>
        <v>3.6861138343811035</v>
      </c>
      <c r="F1248" s="35">
        <f t="shared" si="83"/>
        <v>3.591666579246521</v>
      </c>
      <c r="G1248" s="36">
        <v>3.0833332538604736</v>
      </c>
      <c r="H1248" s="36">
        <v>4.0999999046325684</v>
      </c>
      <c r="I1248" s="34">
        <v>2.4597499370574951</v>
      </c>
      <c r="J1248" s="35">
        <f t="shared" si="84"/>
        <v>4.1578666369120283</v>
      </c>
      <c r="K1248" s="36">
        <v>6</v>
      </c>
      <c r="L1248" s="36">
        <v>2.473599910736084</v>
      </c>
      <c r="M1248" s="37">
        <v>4</v>
      </c>
    </row>
    <row r="1249" spans="1:13" x14ac:dyDescent="0.25">
      <c r="A1249" s="11" t="str">
        <f t="shared" si="82"/>
        <v>TUR_2007</v>
      </c>
      <c r="B1249" t="s">
        <v>36</v>
      </c>
      <c r="C1249" s="7" t="s">
        <v>187</v>
      </c>
      <c r="D1249" s="6">
        <v>2007</v>
      </c>
      <c r="E1249" s="34">
        <f t="shared" si="85"/>
        <v>3.6215444008509317</v>
      </c>
      <c r="F1249" s="35">
        <f t="shared" si="83"/>
        <v>3.654166579246521</v>
      </c>
      <c r="G1249" s="36">
        <v>2.7083332538604736</v>
      </c>
      <c r="H1249" s="36">
        <v>4.5999999046325684</v>
      </c>
      <c r="I1249" s="34">
        <v>1.9473333358764648</v>
      </c>
      <c r="J1249" s="35">
        <f t="shared" si="84"/>
        <v>4.1578666369120283</v>
      </c>
      <c r="K1249" s="36">
        <v>6</v>
      </c>
      <c r="L1249" s="36">
        <v>2.473599910736084</v>
      </c>
      <c r="M1249" s="37">
        <v>4</v>
      </c>
    </row>
    <row r="1250" spans="1:13" x14ac:dyDescent="0.25">
      <c r="A1250" s="11" t="str">
        <f t="shared" si="82"/>
        <v>TUR_2008</v>
      </c>
      <c r="B1250" t="s">
        <v>36</v>
      </c>
      <c r="C1250" s="7" t="s">
        <v>187</v>
      </c>
      <c r="D1250" s="6">
        <v>2008</v>
      </c>
      <c r="E1250" s="34">
        <f t="shared" si="85"/>
        <v>3.5053694446881614</v>
      </c>
      <c r="F1250" s="35">
        <f t="shared" si="83"/>
        <v>3.4166666269302368</v>
      </c>
      <c r="G1250" s="36">
        <v>2.7083332538604736</v>
      </c>
      <c r="H1250" s="36">
        <v>4.125</v>
      </c>
      <c r="I1250" s="34">
        <v>1.7258833646774292</v>
      </c>
      <c r="J1250" s="35">
        <f t="shared" si="84"/>
        <v>4.1576666831970215</v>
      </c>
      <c r="K1250" s="36">
        <v>6</v>
      </c>
      <c r="L1250" s="36">
        <v>2.4730000495910645</v>
      </c>
      <c r="M1250" s="37">
        <v>4</v>
      </c>
    </row>
    <row r="1251" spans="1:13" x14ac:dyDescent="0.25">
      <c r="A1251" s="11" t="str">
        <f t="shared" si="82"/>
        <v>TUR_2009</v>
      </c>
      <c r="B1251" t="s">
        <v>36</v>
      </c>
      <c r="C1251" s="7" t="s">
        <v>187</v>
      </c>
      <c r="D1251" s="6">
        <v>2009</v>
      </c>
      <c r="E1251" s="34">
        <f t="shared" si="85"/>
        <v>3.4183777570724487</v>
      </c>
      <c r="F1251" s="35">
        <f t="shared" si="83"/>
        <v>3.4166666269302368</v>
      </c>
      <c r="G1251" s="36">
        <v>2.7083332538604736</v>
      </c>
      <c r="H1251" s="36">
        <v>4.125</v>
      </c>
      <c r="I1251" s="34">
        <v>1.2039332389831543</v>
      </c>
      <c r="J1251" s="35">
        <f t="shared" si="84"/>
        <v>4.1576666831970215</v>
      </c>
      <c r="K1251" s="36">
        <v>6</v>
      </c>
      <c r="L1251" s="36">
        <v>2.4730000495910645</v>
      </c>
      <c r="M1251" s="37">
        <v>4</v>
      </c>
    </row>
    <row r="1252" spans="1:13" x14ac:dyDescent="0.25">
      <c r="A1252" s="11" t="str">
        <f t="shared" si="82"/>
        <v>TUR_2010</v>
      </c>
      <c r="B1252" t="s">
        <v>36</v>
      </c>
      <c r="C1252" s="7" t="s">
        <v>187</v>
      </c>
      <c r="D1252" s="6">
        <v>2010</v>
      </c>
      <c r="E1252" s="34">
        <f t="shared" si="85"/>
        <v>3.3568874994913735</v>
      </c>
      <c r="F1252" s="35">
        <f t="shared" si="83"/>
        <v>3.2291666269302368</v>
      </c>
      <c r="G1252" s="36">
        <v>3.0833332538604736</v>
      </c>
      <c r="H1252" s="36">
        <v>3.375</v>
      </c>
      <c r="I1252" s="34">
        <v>1.2099916934967041</v>
      </c>
      <c r="J1252" s="35">
        <f t="shared" si="84"/>
        <v>4.1576666831970215</v>
      </c>
      <c r="K1252" s="36">
        <v>6</v>
      </c>
      <c r="L1252" s="36">
        <v>2.4730000495910645</v>
      </c>
      <c r="M1252" s="37">
        <v>4</v>
      </c>
    </row>
    <row r="1253" spans="1:13" x14ac:dyDescent="0.25">
      <c r="A1253" s="11" t="str">
        <f t="shared" si="82"/>
        <v>TUR_2011</v>
      </c>
      <c r="B1253" t="s">
        <v>36</v>
      </c>
      <c r="C1253" s="7" t="s">
        <v>187</v>
      </c>
      <c r="D1253" s="6">
        <v>2011</v>
      </c>
      <c r="E1253" s="34">
        <f t="shared" si="85"/>
        <v>3.2328972021738687</v>
      </c>
      <c r="F1253" s="35">
        <f t="shared" si="83"/>
        <v>3.2291666269302368</v>
      </c>
      <c r="G1253" s="36">
        <v>3.0833332538604736</v>
      </c>
      <c r="H1253" s="36">
        <v>3.375</v>
      </c>
      <c r="I1253" s="34">
        <v>1.2160499095916748</v>
      </c>
      <c r="J1253" s="35">
        <f t="shared" si="84"/>
        <v>3.9076666831970215</v>
      </c>
      <c r="K1253" s="36">
        <v>6</v>
      </c>
      <c r="L1253" s="36">
        <v>2.4730000495910645</v>
      </c>
      <c r="M1253" s="37">
        <v>3.25</v>
      </c>
    </row>
    <row r="1254" spans="1:13" x14ac:dyDescent="0.25">
      <c r="A1254" s="11" t="str">
        <f t="shared" si="82"/>
        <v>TUR_2012</v>
      </c>
      <c r="B1254" t="s">
        <v>36</v>
      </c>
      <c r="C1254" s="7" t="s">
        <v>187</v>
      </c>
      <c r="D1254" s="6">
        <v>2012</v>
      </c>
      <c r="E1254" s="34">
        <f t="shared" si="85"/>
        <v>3.2339069445927939</v>
      </c>
      <c r="F1254" s="35">
        <f t="shared" si="83"/>
        <v>3.2291666269302368</v>
      </c>
      <c r="G1254" s="36">
        <v>3.0833332538604736</v>
      </c>
      <c r="H1254" s="36">
        <v>3.375</v>
      </c>
      <c r="I1254" s="34">
        <v>1.2221083641052246</v>
      </c>
      <c r="J1254" s="35">
        <f t="shared" si="84"/>
        <v>3.9076666831970215</v>
      </c>
      <c r="K1254" s="36">
        <v>6</v>
      </c>
      <c r="L1254" s="36">
        <v>2.4730000495910645</v>
      </c>
      <c r="M1254" s="37">
        <v>3.25</v>
      </c>
    </row>
    <row r="1255" spans="1:13" x14ac:dyDescent="0.25">
      <c r="A1255" s="11" t="str">
        <f t="shared" si="82"/>
        <v>TUR_2013</v>
      </c>
      <c r="B1255" t="s">
        <v>36</v>
      </c>
      <c r="C1255" s="7" t="s">
        <v>187</v>
      </c>
      <c r="D1255" s="6">
        <v>2013</v>
      </c>
      <c r="E1255" s="34">
        <f t="shared" si="85"/>
        <v>3.359916647275289</v>
      </c>
      <c r="F1255" s="35">
        <f t="shared" si="83"/>
        <v>3.2291666269302368</v>
      </c>
      <c r="G1255" s="36">
        <v>3.0833332538604736</v>
      </c>
      <c r="H1255" s="36">
        <v>3.375</v>
      </c>
      <c r="I1255" s="34">
        <v>1.2281665802001953</v>
      </c>
      <c r="J1255" s="35">
        <f t="shared" si="84"/>
        <v>4.1576666831970215</v>
      </c>
      <c r="K1255" s="36">
        <v>6</v>
      </c>
      <c r="L1255" s="36">
        <v>2.4730000495910645</v>
      </c>
      <c r="M1255" s="37">
        <v>4</v>
      </c>
    </row>
    <row r="1256" spans="1:13" x14ac:dyDescent="0.25">
      <c r="A1256" s="11" t="str">
        <f t="shared" si="82"/>
        <v>GBR_1975</v>
      </c>
      <c r="B1256" s="14" t="s">
        <v>37</v>
      </c>
      <c r="C1256" s="8" t="s">
        <v>68</v>
      </c>
      <c r="D1256" s="4">
        <v>1975</v>
      </c>
      <c r="E1256" s="30">
        <f t="shared" si="85"/>
        <v>4.8902777830759687</v>
      </c>
      <c r="F1256" s="31">
        <f t="shared" si="83"/>
        <v>5.7958333492279053</v>
      </c>
      <c r="G1256" s="32">
        <v>5.5916666984558105</v>
      </c>
      <c r="H1256" s="32">
        <v>6</v>
      </c>
      <c r="I1256" s="30">
        <v>6</v>
      </c>
      <c r="J1256" s="31">
        <f t="shared" si="84"/>
        <v>3.9166666666666665</v>
      </c>
      <c r="K1256" s="32">
        <v>6</v>
      </c>
      <c r="L1256" s="32">
        <v>5</v>
      </c>
      <c r="M1256" s="33">
        <v>0.75</v>
      </c>
    </row>
    <row r="1257" spans="1:13" x14ac:dyDescent="0.25">
      <c r="A1257" s="11" t="str">
        <f t="shared" ref="A1257:A1294" si="86">B1257&amp;"_"&amp;D1257</f>
        <v>GBR_1976</v>
      </c>
      <c r="B1257" t="s">
        <v>37</v>
      </c>
      <c r="C1257" s="8" t="s">
        <v>68</v>
      </c>
      <c r="D1257" s="4">
        <v>1976</v>
      </c>
      <c r="E1257" s="30">
        <f t="shared" si="85"/>
        <v>4.8911111354827881</v>
      </c>
      <c r="F1257" s="31">
        <f t="shared" ref="F1257:F1294" si="87">AVERAGE(G1257:H1257)</f>
        <v>5.7983334064483643</v>
      </c>
      <c r="G1257" s="32">
        <v>5.5966668128967285</v>
      </c>
      <c r="H1257" s="32">
        <v>6</v>
      </c>
      <c r="I1257" s="30">
        <v>6</v>
      </c>
      <c r="J1257" s="31">
        <f t="shared" ref="J1257:J1294" si="88">AVERAGE(K1257:M1257)</f>
        <v>3.9166666666666665</v>
      </c>
      <c r="K1257" s="32">
        <v>6</v>
      </c>
      <c r="L1257" s="32">
        <v>5</v>
      </c>
      <c r="M1257" s="33">
        <v>0.75</v>
      </c>
    </row>
    <row r="1258" spans="1:13" x14ac:dyDescent="0.25">
      <c r="A1258" s="11" t="str">
        <f t="shared" si="86"/>
        <v>GBR_1977</v>
      </c>
      <c r="B1258" t="s">
        <v>37</v>
      </c>
      <c r="C1258" s="8" t="s">
        <v>68</v>
      </c>
      <c r="D1258" s="4">
        <v>1977</v>
      </c>
      <c r="E1258" s="30">
        <f t="shared" si="85"/>
        <v>4.891944408416748</v>
      </c>
      <c r="F1258" s="31">
        <f t="shared" si="87"/>
        <v>5.8008332252502441</v>
      </c>
      <c r="G1258" s="32">
        <v>5.6016664505004883</v>
      </c>
      <c r="H1258" s="32">
        <v>6</v>
      </c>
      <c r="I1258" s="30">
        <v>6</v>
      </c>
      <c r="J1258" s="31">
        <f t="shared" si="88"/>
        <v>3.9166666666666665</v>
      </c>
      <c r="K1258" s="32">
        <v>6</v>
      </c>
      <c r="L1258" s="32">
        <v>5</v>
      </c>
      <c r="M1258" s="33">
        <v>0.75</v>
      </c>
    </row>
    <row r="1259" spans="1:13" x14ac:dyDescent="0.25">
      <c r="A1259" s="11" t="str">
        <f t="shared" si="86"/>
        <v>GBR_1978</v>
      </c>
      <c r="B1259" t="s">
        <v>37</v>
      </c>
      <c r="C1259" s="8" t="s">
        <v>68</v>
      </c>
      <c r="D1259" s="4">
        <v>1978</v>
      </c>
      <c r="E1259" s="30">
        <f t="shared" si="85"/>
        <v>4.8927777608235674</v>
      </c>
      <c r="F1259" s="31">
        <f t="shared" si="87"/>
        <v>5.8033332824707031</v>
      </c>
      <c r="G1259" s="32">
        <v>5.6066665649414063</v>
      </c>
      <c r="H1259" s="32">
        <v>6</v>
      </c>
      <c r="I1259" s="30">
        <v>6</v>
      </c>
      <c r="J1259" s="31">
        <f t="shared" si="88"/>
        <v>3.9166666666666665</v>
      </c>
      <c r="K1259" s="32">
        <v>6</v>
      </c>
      <c r="L1259" s="32">
        <v>5</v>
      </c>
      <c r="M1259" s="33">
        <v>0.75</v>
      </c>
    </row>
    <row r="1260" spans="1:13" x14ac:dyDescent="0.25">
      <c r="A1260" s="11" t="str">
        <f t="shared" si="86"/>
        <v>GBR_1979</v>
      </c>
      <c r="B1260" t="s">
        <v>37</v>
      </c>
      <c r="C1260" s="8" t="s">
        <v>68</v>
      </c>
      <c r="D1260" s="4">
        <v>1979</v>
      </c>
      <c r="E1260" s="30">
        <f t="shared" si="85"/>
        <v>4.8936111132303877</v>
      </c>
      <c r="F1260" s="31">
        <f t="shared" si="87"/>
        <v>5.8058333396911621</v>
      </c>
      <c r="G1260" s="32">
        <v>5.6116666793823242</v>
      </c>
      <c r="H1260" s="32">
        <v>6</v>
      </c>
      <c r="I1260" s="30">
        <v>6</v>
      </c>
      <c r="J1260" s="31">
        <f t="shared" si="88"/>
        <v>3.9166666666666665</v>
      </c>
      <c r="K1260" s="32">
        <v>6</v>
      </c>
      <c r="L1260" s="32">
        <v>5</v>
      </c>
      <c r="M1260" s="33">
        <v>0.75</v>
      </c>
    </row>
    <row r="1261" spans="1:13" x14ac:dyDescent="0.25">
      <c r="A1261" s="11" t="str">
        <f t="shared" si="86"/>
        <v>GBR_1980</v>
      </c>
      <c r="B1261" t="s">
        <v>37</v>
      </c>
      <c r="C1261" s="8" t="s">
        <v>68</v>
      </c>
      <c r="D1261" s="4">
        <v>1980</v>
      </c>
      <c r="E1261" s="30">
        <f t="shared" si="85"/>
        <v>4.894444465637207</v>
      </c>
      <c r="F1261" s="31">
        <f t="shared" si="87"/>
        <v>5.8083333969116211</v>
      </c>
      <c r="G1261" s="32">
        <v>5.6166667938232422</v>
      </c>
      <c r="H1261" s="32">
        <v>6</v>
      </c>
      <c r="I1261" s="30">
        <v>6</v>
      </c>
      <c r="J1261" s="31">
        <f t="shared" si="88"/>
        <v>3.9166666666666665</v>
      </c>
      <c r="K1261" s="32">
        <v>6</v>
      </c>
      <c r="L1261" s="32">
        <v>5</v>
      </c>
      <c r="M1261" s="33">
        <v>0.75</v>
      </c>
    </row>
    <row r="1262" spans="1:13" x14ac:dyDescent="0.25">
      <c r="A1262" s="11" t="str">
        <f t="shared" si="86"/>
        <v>GBR_1981</v>
      </c>
      <c r="B1262" t="s">
        <v>37</v>
      </c>
      <c r="C1262" s="8" t="s">
        <v>68</v>
      </c>
      <c r="D1262" s="4">
        <v>1981</v>
      </c>
      <c r="E1262" s="30">
        <f t="shared" si="85"/>
        <v>4.895277738571167</v>
      </c>
      <c r="F1262" s="31">
        <f t="shared" si="87"/>
        <v>5.810833215713501</v>
      </c>
      <c r="G1262" s="32">
        <v>5.621666431427002</v>
      </c>
      <c r="H1262" s="32">
        <v>6</v>
      </c>
      <c r="I1262" s="30">
        <v>6</v>
      </c>
      <c r="J1262" s="31">
        <f t="shared" si="88"/>
        <v>3.9166666666666665</v>
      </c>
      <c r="K1262" s="32">
        <v>6</v>
      </c>
      <c r="L1262" s="32">
        <v>5</v>
      </c>
      <c r="M1262" s="33">
        <v>0.75</v>
      </c>
    </row>
    <row r="1263" spans="1:13" x14ac:dyDescent="0.25">
      <c r="A1263" s="11" t="str">
        <f t="shared" si="86"/>
        <v>GBR_1982</v>
      </c>
      <c r="B1263" t="s">
        <v>37</v>
      </c>
      <c r="C1263" s="8" t="s">
        <v>68</v>
      </c>
      <c r="D1263" s="4">
        <v>1982</v>
      </c>
      <c r="E1263" s="30">
        <f t="shared" si="85"/>
        <v>4.8127777576446533</v>
      </c>
      <c r="F1263" s="31">
        <f t="shared" si="87"/>
        <v>5.81333327293396</v>
      </c>
      <c r="G1263" s="32">
        <v>5.6266665458679199</v>
      </c>
      <c r="H1263" s="32">
        <v>6</v>
      </c>
      <c r="I1263" s="30">
        <v>5.5</v>
      </c>
      <c r="J1263" s="31">
        <f t="shared" si="88"/>
        <v>3.9166666666666665</v>
      </c>
      <c r="K1263" s="32">
        <v>6</v>
      </c>
      <c r="L1263" s="32">
        <v>5</v>
      </c>
      <c r="M1263" s="33">
        <v>0.75</v>
      </c>
    </row>
    <row r="1264" spans="1:13" x14ac:dyDescent="0.25">
      <c r="A1264" s="11" t="str">
        <f t="shared" si="86"/>
        <v>GBR_1983</v>
      </c>
      <c r="B1264" t="s">
        <v>37</v>
      </c>
      <c r="C1264" s="8" t="s">
        <v>68</v>
      </c>
      <c r="D1264" s="4">
        <v>1983</v>
      </c>
      <c r="E1264" s="30">
        <f t="shared" si="85"/>
        <v>4.8136111100514727</v>
      </c>
      <c r="F1264" s="31">
        <f t="shared" si="87"/>
        <v>5.8158333301544189</v>
      </c>
      <c r="G1264" s="32">
        <v>5.6316666603088379</v>
      </c>
      <c r="H1264" s="32">
        <v>6</v>
      </c>
      <c r="I1264" s="30">
        <v>5.5</v>
      </c>
      <c r="J1264" s="31">
        <f t="shared" si="88"/>
        <v>3.9166666666666665</v>
      </c>
      <c r="K1264" s="32">
        <v>6</v>
      </c>
      <c r="L1264" s="32">
        <v>5</v>
      </c>
      <c r="M1264" s="33">
        <v>0.75</v>
      </c>
    </row>
    <row r="1265" spans="1:13" x14ac:dyDescent="0.25">
      <c r="A1265" s="11" t="str">
        <f t="shared" si="86"/>
        <v>GBR_1984</v>
      </c>
      <c r="B1265" t="s">
        <v>37</v>
      </c>
      <c r="C1265" s="8" t="s">
        <v>68</v>
      </c>
      <c r="D1265" s="4">
        <v>1984</v>
      </c>
      <c r="E1265" s="30">
        <f t="shared" si="85"/>
        <v>4.647777795791626</v>
      </c>
      <c r="F1265" s="31">
        <f t="shared" si="87"/>
        <v>5.8183333873748779</v>
      </c>
      <c r="G1265" s="32">
        <v>5.6366667747497559</v>
      </c>
      <c r="H1265" s="32">
        <v>6</v>
      </c>
      <c r="I1265" s="30">
        <v>4.5</v>
      </c>
      <c r="J1265" s="31">
        <f t="shared" si="88"/>
        <v>3.9166666666666665</v>
      </c>
      <c r="K1265" s="32">
        <v>6</v>
      </c>
      <c r="L1265" s="32">
        <v>5</v>
      </c>
      <c r="M1265" s="33">
        <v>0.75</v>
      </c>
    </row>
    <row r="1266" spans="1:13" x14ac:dyDescent="0.25">
      <c r="A1266" s="11" t="str">
        <f t="shared" si="86"/>
        <v>GBR_1985</v>
      </c>
      <c r="B1266" t="s">
        <v>37</v>
      </c>
      <c r="C1266" s="8" t="s">
        <v>68</v>
      </c>
      <c r="D1266" s="4">
        <v>1985</v>
      </c>
      <c r="E1266" s="30">
        <f t="shared" si="85"/>
        <v>4.5627991755803423</v>
      </c>
      <c r="F1266" s="31">
        <f t="shared" si="87"/>
        <v>5.8208334445953369</v>
      </c>
      <c r="G1266" s="32">
        <v>5.6416668891906738</v>
      </c>
      <c r="H1266" s="32">
        <v>6</v>
      </c>
      <c r="I1266" s="30">
        <v>3.9851281642913818</v>
      </c>
      <c r="J1266" s="31">
        <f t="shared" si="88"/>
        <v>3.9166666666666665</v>
      </c>
      <c r="K1266" s="32">
        <v>6</v>
      </c>
      <c r="L1266" s="32">
        <v>5</v>
      </c>
      <c r="M1266" s="33">
        <v>0.75</v>
      </c>
    </row>
    <row r="1267" spans="1:13" x14ac:dyDescent="0.25">
      <c r="A1267" s="11" t="str">
        <f t="shared" si="86"/>
        <v>GBR_1986</v>
      </c>
      <c r="B1267" t="s">
        <v>37</v>
      </c>
      <c r="C1267" s="8" t="s">
        <v>68</v>
      </c>
      <c r="D1267" s="4">
        <v>1986</v>
      </c>
      <c r="E1267" s="30">
        <f t="shared" si="85"/>
        <v>4.3100426991780596</v>
      </c>
      <c r="F1267" s="31">
        <f t="shared" si="87"/>
        <v>5.0733332633972168</v>
      </c>
      <c r="G1267" s="32">
        <v>5.6466665267944336</v>
      </c>
      <c r="H1267" s="32">
        <v>4.5</v>
      </c>
      <c r="I1267" s="30">
        <v>3.9635896682739258</v>
      </c>
      <c r="J1267" s="31">
        <f t="shared" si="88"/>
        <v>3.9166666666666665</v>
      </c>
      <c r="K1267" s="32">
        <v>6</v>
      </c>
      <c r="L1267" s="32">
        <v>5</v>
      </c>
      <c r="M1267" s="33">
        <v>0.75</v>
      </c>
    </row>
    <row r="1268" spans="1:13" x14ac:dyDescent="0.25">
      <c r="A1268" s="11" t="str">
        <f t="shared" si="86"/>
        <v>GBR_1987</v>
      </c>
      <c r="B1268" t="s">
        <v>37</v>
      </c>
      <c r="C1268" s="8" t="s">
        <v>68</v>
      </c>
      <c r="D1268" s="4">
        <v>1987</v>
      </c>
      <c r="E1268" s="30">
        <f t="shared" si="85"/>
        <v>3.8071751991907754</v>
      </c>
      <c r="F1268" s="31">
        <f t="shared" si="87"/>
        <v>5.0758333206176758</v>
      </c>
      <c r="G1268" s="32">
        <v>5.6516666412353516</v>
      </c>
      <c r="H1268" s="32">
        <v>4.5</v>
      </c>
      <c r="I1268" s="30">
        <v>3.9413845539093018</v>
      </c>
      <c r="J1268" s="31">
        <f t="shared" si="88"/>
        <v>2.9166666666666665</v>
      </c>
      <c r="K1268" s="32">
        <v>6</v>
      </c>
      <c r="L1268" s="32">
        <v>2</v>
      </c>
      <c r="M1268" s="33">
        <v>0.75</v>
      </c>
    </row>
    <row r="1269" spans="1:13" x14ac:dyDescent="0.25">
      <c r="A1269" s="11" t="str">
        <f t="shared" si="86"/>
        <v>GBR_1988</v>
      </c>
      <c r="B1269" t="s">
        <v>37</v>
      </c>
      <c r="C1269" s="8" t="s">
        <v>68</v>
      </c>
      <c r="D1269" s="4">
        <v>1988</v>
      </c>
      <c r="E1269" s="30">
        <f t="shared" si="85"/>
        <v>3.6161965926488242</v>
      </c>
      <c r="F1269" s="31">
        <f t="shared" si="87"/>
        <v>4.5158333778381348</v>
      </c>
      <c r="G1269" s="32">
        <v>5.6566667556762695</v>
      </c>
      <c r="H1269" s="32">
        <v>3.375</v>
      </c>
      <c r="I1269" s="30">
        <v>3.9155128002166748</v>
      </c>
      <c r="J1269" s="31">
        <f t="shared" si="88"/>
        <v>2.9166666666666665</v>
      </c>
      <c r="K1269" s="32">
        <v>6</v>
      </c>
      <c r="L1269" s="32">
        <v>2</v>
      </c>
      <c r="M1269" s="33">
        <v>0.75</v>
      </c>
    </row>
    <row r="1270" spans="1:13" x14ac:dyDescent="0.25">
      <c r="A1270" s="11" t="str">
        <f t="shared" si="86"/>
        <v>GBR_1989</v>
      </c>
      <c r="B1270" t="s">
        <v>37</v>
      </c>
      <c r="C1270" s="8" t="s">
        <v>68</v>
      </c>
      <c r="D1270" s="4">
        <v>1989</v>
      </c>
      <c r="E1270" s="30">
        <f t="shared" si="85"/>
        <v>3.6123291254043579</v>
      </c>
      <c r="F1270" s="31">
        <f t="shared" si="87"/>
        <v>4.5183334350585938</v>
      </c>
      <c r="G1270" s="32">
        <v>5.6616668701171875</v>
      </c>
      <c r="H1270" s="32">
        <v>3.375</v>
      </c>
      <c r="I1270" s="30">
        <v>3.88730788230896</v>
      </c>
      <c r="J1270" s="31">
        <f t="shared" si="88"/>
        <v>2.9166666666666665</v>
      </c>
      <c r="K1270" s="32">
        <v>6</v>
      </c>
      <c r="L1270" s="32">
        <v>2</v>
      </c>
      <c r="M1270" s="33">
        <v>0.75</v>
      </c>
    </row>
    <row r="1271" spans="1:13" x14ac:dyDescent="0.25">
      <c r="A1271" s="11" t="str">
        <f t="shared" si="86"/>
        <v>GBR_1990</v>
      </c>
      <c r="B1271" t="s">
        <v>37</v>
      </c>
      <c r="C1271" s="8" t="s">
        <v>68</v>
      </c>
      <c r="D1271" s="4">
        <v>1990</v>
      </c>
      <c r="E1271" s="30">
        <f t="shared" si="85"/>
        <v>3.3622578382492065</v>
      </c>
      <c r="F1271" s="31">
        <f t="shared" si="87"/>
        <v>3.7847223281860352</v>
      </c>
      <c r="G1271" s="32">
        <v>4.1944446563720703</v>
      </c>
      <c r="H1271" s="32">
        <v>3.375</v>
      </c>
      <c r="I1271" s="30">
        <v>3.8541023731231689</v>
      </c>
      <c r="J1271" s="31">
        <f t="shared" si="88"/>
        <v>2.9166666666666665</v>
      </c>
      <c r="K1271" s="32">
        <v>6</v>
      </c>
      <c r="L1271" s="32">
        <v>2</v>
      </c>
      <c r="M1271" s="33">
        <v>0.75</v>
      </c>
    </row>
    <row r="1272" spans="1:13" x14ac:dyDescent="0.25">
      <c r="A1272" s="11" t="str">
        <f t="shared" si="86"/>
        <v>GBR_1991</v>
      </c>
      <c r="B1272" t="s">
        <v>37</v>
      </c>
      <c r="C1272" s="8" t="s">
        <v>68</v>
      </c>
      <c r="D1272" s="4">
        <v>1991</v>
      </c>
      <c r="E1272" s="30">
        <f t="shared" si="85"/>
        <v>2.9075569709142051</v>
      </c>
      <c r="F1272" s="31">
        <f t="shared" si="87"/>
        <v>3.2180554866790771</v>
      </c>
      <c r="G1272" s="32">
        <v>3.0611109733581543</v>
      </c>
      <c r="H1272" s="32">
        <v>3.375</v>
      </c>
      <c r="I1272" s="30">
        <v>2.2592308521270752</v>
      </c>
      <c r="J1272" s="31">
        <f t="shared" si="88"/>
        <v>2.9166666666666665</v>
      </c>
      <c r="K1272" s="32">
        <v>6</v>
      </c>
      <c r="L1272" s="32">
        <v>2</v>
      </c>
      <c r="M1272" s="33">
        <v>0.75</v>
      </c>
    </row>
    <row r="1273" spans="1:13" x14ac:dyDescent="0.25">
      <c r="A1273" s="11" t="str">
        <f t="shared" si="86"/>
        <v>GBR_1992</v>
      </c>
      <c r="B1273" t="s">
        <v>37</v>
      </c>
      <c r="C1273" s="8" t="s">
        <v>68</v>
      </c>
      <c r="D1273" s="4">
        <v>1992</v>
      </c>
      <c r="E1273" s="30">
        <f t="shared" si="85"/>
        <v>2.8995227813720703</v>
      </c>
      <c r="F1273" s="31">
        <f t="shared" si="87"/>
        <v>3.2180554866790771</v>
      </c>
      <c r="G1273" s="32">
        <v>3.0611109733581543</v>
      </c>
      <c r="H1273" s="32">
        <v>3.375</v>
      </c>
      <c r="I1273" s="30">
        <v>2.2110257148742676</v>
      </c>
      <c r="J1273" s="31">
        <f t="shared" si="88"/>
        <v>2.9166666666666665</v>
      </c>
      <c r="K1273" s="32">
        <v>6</v>
      </c>
      <c r="L1273" s="32">
        <v>2</v>
      </c>
      <c r="M1273" s="33">
        <v>0.75</v>
      </c>
    </row>
    <row r="1274" spans="1:13" x14ac:dyDescent="0.25">
      <c r="A1274" s="11" t="str">
        <f t="shared" si="86"/>
        <v>GBR_1993</v>
      </c>
      <c r="B1274" t="s">
        <v>37</v>
      </c>
      <c r="C1274" s="8" t="s">
        <v>68</v>
      </c>
      <c r="D1274" s="4">
        <v>1993</v>
      </c>
      <c r="E1274" s="30">
        <f t="shared" si="85"/>
        <v>2.4063219030698142</v>
      </c>
      <c r="F1274" s="31">
        <f t="shared" si="87"/>
        <v>3.0930554866790771</v>
      </c>
      <c r="G1274" s="32">
        <v>3.0611109733581543</v>
      </c>
      <c r="H1274" s="32">
        <v>3.125</v>
      </c>
      <c r="I1274" s="30">
        <v>1.75182044506073</v>
      </c>
      <c r="J1274" s="31">
        <f t="shared" si="88"/>
        <v>2.1666666666666665</v>
      </c>
      <c r="K1274" s="32">
        <v>4.75</v>
      </c>
      <c r="L1274" s="32">
        <v>1</v>
      </c>
      <c r="M1274" s="33">
        <v>0.75</v>
      </c>
    </row>
    <row r="1275" spans="1:13" x14ac:dyDescent="0.25">
      <c r="A1275" s="11" t="str">
        <f t="shared" si="86"/>
        <v>GBR_1994</v>
      </c>
      <c r="B1275" t="s">
        <v>37</v>
      </c>
      <c r="C1275" s="8" t="s">
        <v>68</v>
      </c>
      <c r="D1275" s="4">
        <v>1994</v>
      </c>
      <c r="E1275" s="30">
        <f t="shared" si="85"/>
        <v>2.025121053059896</v>
      </c>
      <c r="F1275" s="31">
        <f t="shared" si="87"/>
        <v>3.0930554866790771</v>
      </c>
      <c r="G1275" s="32">
        <v>3.0611109733581543</v>
      </c>
      <c r="H1275" s="32">
        <v>3.125</v>
      </c>
      <c r="I1275" s="30">
        <v>1.7146153450012207</v>
      </c>
      <c r="J1275" s="31">
        <f t="shared" si="88"/>
        <v>1.4166666666666667</v>
      </c>
      <c r="K1275" s="32">
        <v>2.5</v>
      </c>
      <c r="L1275" s="32">
        <v>1</v>
      </c>
      <c r="M1275" s="33">
        <v>0.75</v>
      </c>
    </row>
    <row r="1276" spans="1:13" x14ac:dyDescent="0.25">
      <c r="A1276" s="11" t="str">
        <f t="shared" si="86"/>
        <v>GBR_1995</v>
      </c>
      <c r="B1276" t="s">
        <v>37</v>
      </c>
      <c r="C1276" s="8" t="s">
        <v>68</v>
      </c>
      <c r="D1276" s="4">
        <v>1995</v>
      </c>
      <c r="E1276" s="30">
        <f t="shared" si="85"/>
        <v>1.9743646581967671</v>
      </c>
      <c r="F1276" s="31">
        <f t="shared" si="87"/>
        <v>2.9513888359069824</v>
      </c>
      <c r="G1276" s="32">
        <v>2.7777776718139648</v>
      </c>
      <c r="H1276" s="32">
        <v>3.125</v>
      </c>
      <c r="I1276" s="30">
        <v>1.6934102773666382</v>
      </c>
      <c r="J1276" s="31">
        <f t="shared" si="88"/>
        <v>1.4166666666666667</v>
      </c>
      <c r="K1276" s="32">
        <v>2.5</v>
      </c>
      <c r="L1276" s="32">
        <v>1</v>
      </c>
      <c r="M1276" s="33">
        <v>0.75</v>
      </c>
    </row>
    <row r="1277" spans="1:13" x14ac:dyDescent="0.25">
      <c r="A1277" s="11" t="str">
        <f t="shared" si="86"/>
        <v>GBR_1996</v>
      </c>
      <c r="B1277" t="s">
        <v>37</v>
      </c>
      <c r="C1277" s="8" t="s">
        <v>68</v>
      </c>
      <c r="D1277" s="4">
        <v>1996</v>
      </c>
      <c r="E1277" s="30">
        <f t="shared" si="85"/>
        <v>1.6443304618199666</v>
      </c>
      <c r="F1277" s="31">
        <f t="shared" si="87"/>
        <v>2.5513888597488403</v>
      </c>
      <c r="G1277" s="32">
        <v>2.0277776718139648</v>
      </c>
      <c r="H1277" s="32">
        <v>3.0750000476837158</v>
      </c>
      <c r="I1277" s="30">
        <v>1.6382050514221191</v>
      </c>
      <c r="J1277" s="31">
        <f t="shared" si="88"/>
        <v>1.0416666666666667</v>
      </c>
      <c r="K1277" s="32">
        <v>1.375</v>
      </c>
      <c r="L1277" s="32">
        <v>1</v>
      </c>
      <c r="M1277" s="33">
        <v>0.75</v>
      </c>
    </row>
    <row r="1278" spans="1:13" x14ac:dyDescent="0.25">
      <c r="A1278" s="11" t="str">
        <f t="shared" si="86"/>
        <v>GBR_1997</v>
      </c>
      <c r="B1278" t="s">
        <v>37</v>
      </c>
      <c r="C1278" s="8" t="s">
        <v>68</v>
      </c>
      <c r="D1278" s="4">
        <v>1997</v>
      </c>
      <c r="E1278" s="30">
        <f t="shared" si="85"/>
        <v>1.7265462875366211</v>
      </c>
      <c r="F1278" s="31">
        <f t="shared" si="87"/>
        <v>2.4576388597488403</v>
      </c>
      <c r="G1278" s="32">
        <v>2.0277776718139648</v>
      </c>
      <c r="H1278" s="32">
        <v>2.8875000476837158</v>
      </c>
      <c r="I1278" s="30">
        <v>1.5690000057220459</v>
      </c>
      <c r="J1278" s="31">
        <f t="shared" si="88"/>
        <v>1.2916666666666667</v>
      </c>
      <c r="K1278" s="32">
        <v>1.375</v>
      </c>
      <c r="L1278" s="32">
        <v>1</v>
      </c>
      <c r="M1278" s="33">
        <v>1.5</v>
      </c>
    </row>
    <row r="1279" spans="1:13" x14ac:dyDescent="0.25">
      <c r="A1279" s="11" t="str">
        <f t="shared" si="86"/>
        <v>GBR_1998</v>
      </c>
      <c r="B1279" t="s">
        <v>37</v>
      </c>
      <c r="C1279" s="8" t="s">
        <v>68</v>
      </c>
      <c r="D1279" s="4">
        <v>1998</v>
      </c>
      <c r="E1279" s="30">
        <f t="shared" si="85"/>
        <v>1.482277770837148</v>
      </c>
      <c r="F1279" s="31">
        <f t="shared" si="87"/>
        <v>1.9375</v>
      </c>
      <c r="G1279" s="32">
        <v>1.4375</v>
      </c>
      <c r="H1279" s="32">
        <v>2.4375</v>
      </c>
      <c r="I1279" s="30">
        <v>1.5186666250228882</v>
      </c>
      <c r="J1279" s="31">
        <f t="shared" si="88"/>
        <v>1.1666666666666667</v>
      </c>
      <c r="K1279" s="32">
        <v>1</v>
      </c>
      <c r="L1279" s="32">
        <v>1</v>
      </c>
      <c r="M1279" s="33">
        <v>1.5</v>
      </c>
    </row>
    <row r="1280" spans="1:13" x14ac:dyDescent="0.25">
      <c r="A1280" s="11" t="str">
        <f t="shared" si="86"/>
        <v>GBR_1999</v>
      </c>
      <c r="B1280" t="s">
        <v>37</v>
      </c>
      <c r="C1280" s="8" t="s">
        <v>68</v>
      </c>
      <c r="D1280" s="4">
        <v>1999</v>
      </c>
      <c r="E1280" s="30">
        <f>IF(AND(G1280=".",H1280=".",I1280=".",K1280=".",L1280=".",M1280="."),".",AVERAGE(G1280,H1280,I1280,K1280,L1280,M1280))</f>
        <v>1.4121111035346985</v>
      </c>
      <c r="F1280" s="31">
        <f t="shared" si="87"/>
        <v>1.75</v>
      </c>
      <c r="G1280" s="32">
        <v>1.4375</v>
      </c>
      <c r="H1280" s="32">
        <v>2.0625</v>
      </c>
      <c r="I1280" s="30">
        <v>1.4726666212081909</v>
      </c>
      <c r="J1280" s="31">
        <f t="shared" si="88"/>
        <v>1.1666666666666667</v>
      </c>
      <c r="K1280" s="32">
        <v>1</v>
      </c>
      <c r="L1280" s="32">
        <v>1</v>
      </c>
      <c r="M1280" s="33">
        <v>1.5</v>
      </c>
    </row>
    <row r="1281" spans="1:13" x14ac:dyDescent="0.25">
      <c r="A1281" s="11" t="str">
        <f t="shared" si="86"/>
        <v>GBR_2000</v>
      </c>
      <c r="B1281" t="s">
        <v>37</v>
      </c>
      <c r="C1281" s="8" t="s">
        <v>68</v>
      </c>
      <c r="D1281" s="4">
        <v>2000</v>
      </c>
      <c r="E1281" s="30">
        <f t="shared" si="85"/>
        <v>1.2216111024220784</v>
      </c>
      <c r="F1281" s="31">
        <f t="shared" si="87"/>
        <v>1.5625</v>
      </c>
      <c r="G1281" s="32">
        <v>1.4375</v>
      </c>
      <c r="H1281" s="32">
        <v>1.6875</v>
      </c>
      <c r="I1281" s="30">
        <v>1.4546666145324707</v>
      </c>
      <c r="J1281" s="31">
        <f t="shared" si="88"/>
        <v>0.91666666666666663</v>
      </c>
      <c r="K1281" s="32">
        <v>0.25</v>
      </c>
      <c r="L1281" s="32">
        <v>1</v>
      </c>
      <c r="M1281" s="33">
        <v>1.5</v>
      </c>
    </row>
    <row r="1282" spans="1:13" x14ac:dyDescent="0.25">
      <c r="A1282" s="11" t="str">
        <f t="shared" si="86"/>
        <v>GBR_2001</v>
      </c>
      <c r="B1282" t="s">
        <v>37</v>
      </c>
      <c r="C1282" s="8" t="s">
        <v>68</v>
      </c>
      <c r="D1282" s="4">
        <v>2001</v>
      </c>
      <c r="E1282" s="30">
        <f t="shared" si="85"/>
        <v>1.193340281645457</v>
      </c>
      <c r="F1282" s="31">
        <f t="shared" si="87"/>
        <v>1.4921875</v>
      </c>
      <c r="G1282" s="32">
        <v>1.296875</v>
      </c>
      <c r="H1282" s="32">
        <v>1.6875</v>
      </c>
      <c r="I1282" s="30">
        <v>1.4256666898727417</v>
      </c>
      <c r="J1282" s="31">
        <f t="shared" si="88"/>
        <v>0.91666666666666663</v>
      </c>
      <c r="K1282" s="32">
        <v>0.25</v>
      </c>
      <c r="L1282" s="32">
        <v>1</v>
      </c>
      <c r="M1282" s="33">
        <v>1.5</v>
      </c>
    </row>
    <row r="1283" spans="1:13" x14ac:dyDescent="0.25">
      <c r="A1283" s="11" t="str">
        <f t="shared" si="86"/>
        <v>GBR_2002</v>
      </c>
      <c r="B1283" t="s">
        <v>37</v>
      </c>
      <c r="C1283" s="8" t="s">
        <v>68</v>
      </c>
      <c r="D1283" s="4">
        <v>2002</v>
      </c>
      <c r="E1283" s="30">
        <f t="shared" si="85"/>
        <v>1.16620139280955</v>
      </c>
      <c r="F1283" s="31">
        <f t="shared" si="87"/>
        <v>1.4296875</v>
      </c>
      <c r="G1283" s="32">
        <v>1.171875</v>
      </c>
      <c r="H1283" s="32">
        <v>1.6875</v>
      </c>
      <c r="I1283" s="30">
        <v>1.3878333568572998</v>
      </c>
      <c r="J1283" s="31">
        <f t="shared" si="88"/>
        <v>0.91666666666666663</v>
      </c>
      <c r="K1283" s="32">
        <v>0.25</v>
      </c>
      <c r="L1283" s="32">
        <v>1</v>
      </c>
      <c r="M1283" s="33">
        <v>1.5</v>
      </c>
    </row>
    <row r="1284" spans="1:13" x14ac:dyDescent="0.25">
      <c r="A1284" s="11" t="str">
        <f t="shared" si="86"/>
        <v>GBR_2003</v>
      </c>
      <c r="B1284" t="s">
        <v>37</v>
      </c>
      <c r="C1284" s="8" t="s">
        <v>68</v>
      </c>
      <c r="D1284" s="4">
        <v>2003</v>
      </c>
      <c r="E1284" s="30">
        <f t="shared" si="85"/>
        <v>0.93578472236792243</v>
      </c>
      <c r="F1284" s="31">
        <f t="shared" si="87"/>
        <v>1.2421875</v>
      </c>
      <c r="G1284" s="32">
        <v>1.171875</v>
      </c>
      <c r="H1284" s="32">
        <v>1.3125</v>
      </c>
      <c r="I1284" s="30">
        <v>0.38033333420753479</v>
      </c>
      <c r="J1284" s="31">
        <f t="shared" si="88"/>
        <v>0.91666666666666663</v>
      </c>
      <c r="K1284" s="32">
        <v>0.25</v>
      </c>
      <c r="L1284" s="32">
        <v>1</v>
      </c>
      <c r="M1284" s="33">
        <v>1.5</v>
      </c>
    </row>
    <row r="1285" spans="1:13" x14ac:dyDescent="0.25">
      <c r="A1285" s="11" t="str">
        <f t="shared" si="86"/>
        <v>GBR_2004</v>
      </c>
      <c r="B1285" t="s">
        <v>37</v>
      </c>
      <c r="C1285" s="8" t="s">
        <v>68</v>
      </c>
      <c r="D1285" s="4">
        <v>2004</v>
      </c>
      <c r="E1285" s="30">
        <f t="shared" si="85"/>
        <v>0.72028472026189172</v>
      </c>
      <c r="F1285" s="31">
        <f t="shared" si="87"/>
        <v>0.5859375</v>
      </c>
      <c r="G1285" s="32">
        <v>1.171875</v>
      </c>
      <c r="H1285" s="32">
        <v>0</v>
      </c>
      <c r="I1285" s="30">
        <v>0.3998333215713501</v>
      </c>
      <c r="J1285" s="31">
        <f t="shared" si="88"/>
        <v>0.91666666666666663</v>
      </c>
      <c r="K1285" s="32">
        <v>0.25</v>
      </c>
      <c r="L1285" s="32">
        <v>1</v>
      </c>
      <c r="M1285" s="33">
        <v>1.5</v>
      </c>
    </row>
    <row r="1286" spans="1:13" x14ac:dyDescent="0.25">
      <c r="A1286" s="11" t="str">
        <f t="shared" si="86"/>
        <v>GBR_2005</v>
      </c>
      <c r="B1286" t="s">
        <v>37</v>
      </c>
      <c r="C1286" s="8" t="s">
        <v>68</v>
      </c>
      <c r="D1286" s="4">
        <v>2005</v>
      </c>
      <c r="E1286" s="30">
        <f t="shared" si="85"/>
        <v>0.72353472312291467</v>
      </c>
      <c r="F1286" s="31">
        <f t="shared" si="87"/>
        <v>0.5859375</v>
      </c>
      <c r="G1286" s="32">
        <v>1.171875</v>
      </c>
      <c r="H1286" s="32">
        <v>0</v>
      </c>
      <c r="I1286" s="30">
        <v>0.41933333873748779</v>
      </c>
      <c r="J1286" s="31">
        <f t="shared" si="88"/>
        <v>0.91666666666666663</v>
      </c>
      <c r="K1286" s="32">
        <v>0.25</v>
      </c>
      <c r="L1286" s="32">
        <v>1</v>
      </c>
      <c r="M1286" s="33">
        <v>1.5</v>
      </c>
    </row>
    <row r="1287" spans="1:13" x14ac:dyDescent="0.25">
      <c r="A1287" s="11" t="str">
        <f t="shared" si="86"/>
        <v>GBR_2006</v>
      </c>
      <c r="B1287" t="s">
        <v>37</v>
      </c>
      <c r="C1287" s="8" t="s">
        <v>68</v>
      </c>
      <c r="D1287" s="4">
        <v>2006</v>
      </c>
      <c r="E1287" s="30">
        <f t="shared" si="85"/>
        <v>0.72636805474758148</v>
      </c>
      <c r="F1287" s="31">
        <f t="shared" si="87"/>
        <v>0.5859375</v>
      </c>
      <c r="G1287" s="32">
        <v>1.171875</v>
      </c>
      <c r="H1287" s="32">
        <v>0</v>
      </c>
      <c r="I1287" s="30">
        <v>0.43633332848548889</v>
      </c>
      <c r="J1287" s="31">
        <f t="shared" si="88"/>
        <v>0.91666666666666663</v>
      </c>
      <c r="K1287" s="32">
        <v>0.25</v>
      </c>
      <c r="L1287" s="32">
        <v>1</v>
      </c>
      <c r="M1287" s="33">
        <v>1.5</v>
      </c>
    </row>
    <row r="1288" spans="1:13" x14ac:dyDescent="0.25">
      <c r="A1288" s="11" t="str">
        <f t="shared" si="86"/>
        <v>GBR_2007</v>
      </c>
      <c r="B1288" t="s">
        <v>37</v>
      </c>
      <c r="C1288" s="8" t="s">
        <v>68</v>
      </c>
      <c r="D1288" s="4">
        <v>2007</v>
      </c>
      <c r="E1288" s="30">
        <f t="shared" ref="E1288:E1294" si="89">IF(AND(G1288=".",H1288=".",I1288=".",K1288=".",L1288=".",M1288="."),".",AVERAGE(G1288,H1288,I1288,K1288,L1288,M1288))</f>
        <v>0.72920139133930206</v>
      </c>
      <c r="F1288" s="31">
        <f t="shared" si="87"/>
        <v>0.5859375</v>
      </c>
      <c r="G1288" s="32">
        <v>1.171875</v>
      </c>
      <c r="H1288" s="32">
        <v>0</v>
      </c>
      <c r="I1288" s="30">
        <v>0.45333334803581238</v>
      </c>
      <c r="J1288" s="31">
        <f t="shared" si="88"/>
        <v>0.91666666666666663</v>
      </c>
      <c r="K1288" s="32">
        <v>0.25</v>
      </c>
      <c r="L1288" s="32">
        <v>1</v>
      </c>
      <c r="M1288" s="33">
        <v>1.5</v>
      </c>
    </row>
    <row r="1289" spans="1:13" x14ac:dyDescent="0.25">
      <c r="A1289" s="11" t="str">
        <f t="shared" si="86"/>
        <v>GBR_2008</v>
      </c>
      <c r="B1289" t="s">
        <v>37</v>
      </c>
      <c r="C1289" s="8" t="s">
        <v>68</v>
      </c>
      <c r="D1289" s="4">
        <v>2008</v>
      </c>
      <c r="E1289" s="30">
        <f t="shared" si="89"/>
        <v>0.55705324312051141</v>
      </c>
      <c r="F1289" s="31">
        <f t="shared" si="87"/>
        <v>0.5859375</v>
      </c>
      <c r="G1289" s="32">
        <v>1.171875</v>
      </c>
      <c r="H1289" s="32">
        <v>0</v>
      </c>
      <c r="I1289" s="30">
        <v>0.42044445872306824</v>
      </c>
      <c r="J1289" s="31">
        <f t="shared" si="88"/>
        <v>0.58333333333333337</v>
      </c>
      <c r="K1289" s="32">
        <v>0.25</v>
      </c>
      <c r="L1289" s="32">
        <v>0</v>
      </c>
      <c r="M1289" s="33">
        <v>1.5</v>
      </c>
    </row>
    <row r="1290" spans="1:13" x14ac:dyDescent="0.25">
      <c r="A1290" s="11" t="str">
        <f t="shared" si="86"/>
        <v>GBR_2009</v>
      </c>
      <c r="B1290" t="s">
        <v>37</v>
      </c>
      <c r="C1290" s="8" t="s">
        <v>68</v>
      </c>
      <c r="D1290" s="4">
        <v>2009</v>
      </c>
      <c r="E1290" s="30">
        <f t="shared" si="89"/>
        <v>0.55157176156838739</v>
      </c>
      <c r="F1290" s="31">
        <f t="shared" si="87"/>
        <v>0.5859375</v>
      </c>
      <c r="G1290" s="32">
        <v>1.171875</v>
      </c>
      <c r="H1290" s="32">
        <v>0</v>
      </c>
      <c r="I1290" s="30">
        <v>0.3875555694103241</v>
      </c>
      <c r="J1290" s="31">
        <f t="shared" si="88"/>
        <v>0.58333333333333337</v>
      </c>
      <c r="K1290" s="32">
        <v>0.25</v>
      </c>
      <c r="L1290" s="32">
        <v>0</v>
      </c>
      <c r="M1290" s="33">
        <v>1.5</v>
      </c>
    </row>
    <row r="1291" spans="1:13" x14ac:dyDescent="0.25">
      <c r="A1291" s="11" t="str">
        <f t="shared" si="86"/>
        <v>GBR_2010</v>
      </c>
      <c r="B1291" t="s">
        <v>37</v>
      </c>
      <c r="C1291" s="8" t="s">
        <v>68</v>
      </c>
      <c r="D1291" s="4">
        <v>2010</v>
      </c>
      <c r="E1291" s="30">
        <f t="shared" si="89"/>
        <v>0.54647916555404663</v>
      </c>
      <c r="F1291" s="31">
        <f t="shared" si="87"/>
        <v>0.5859375</v>
      </c>
      <c r="G1291" s="32">
        <v>1.171875</v>
      </c>
      <c r="H1291" s="32">
        <v>0</v>
      </c>
      <c r="I1291" s="30">
        <v>0.35699999332427979</v>
      </c>
      <c r="J1291" s="31">
        <f t="shared" si="88"/>
        <v>0.58333333333333337</v>
      </c>
      <c r="K1291" s="32">
        <v>0.25</v>
      </c>
      <c r="L1291" s="32">
        <v>0</v>
      </c>
      <c r="M1291" s="33">
        <v>1.5</v>
      </c>
    </row>
    <row r="1292" spans="1:13" x14ac:dyDescent="0.25">
      <c r="A1292" s="11" t="str">
        <f t="shared" si="86"/>
        <v>GBR_2011</v>
      </c>
      <c r="B1292" t="s">
        <v>37</v>
      </c>
      <c r="C1292" s="8" t="s">
        <v>68</v>
      </c>
      <c r="D1292" s="4">
        <v>2011</v>
      </c>
      <c r="E1292" s="30">
        <f t="shared" si="89"/>
        <v>0.54138657450675964</v>
      </c>
      <c r="F1292" s="31">
        <f t="shared" si="87"/>
        <v>0.5859375</v>
      </c>
      <c r="G1292" s="32">
        <v>1.171875</v>
      </c>
      <c r="H1292" s="32">
        <v>0</v>
      </c>
      <c r="I1292" s="30">
        <v>0.32644444704055786</v>
      </c>
      <c r="J1292" s="31">
        <f t="shared" si="88"/>
        <v>0.58333333333333337</v>
      </c>
      <c r="K1292" s="32">
        <v>0.25</v>
      </c>
      <c r="L1292" s="32">
        <v>0</v>
      </c>
      <c r="M1292" s="33">
        <v>1.5</v>
      </c>
    </row>
    <row r="1293" spans="1:13" x14ac:dyDescent="0.25">
      <c r="A1293" s="11" t="str">
        <f t="shared" si="86"/>
        <v>GBR_2012</v>
      </c>
      <c r="B1293" t="s">
        <v>37</v>
      </c>
      <c r="C1293" s="8" t="s">
        <v>68</v>
      </c>
      <c r="D1293" s="4">
        <v>2012</v>
      </c>
      <c r="E1293" s="30">
        <f t="shared" si="89"/>
        <v>0.53629397849241889</v>
      </c>
      <c r="F1293" s="31">
        <f t="shared" si="87"/>
        <v>0.5859375</v>
      </c>
      <c r="G1293" s="32">
        <v>1.171875</v>
      </c>
      <c r="H1293" s="32">
        <v>0</v>
      </c>
      <c r="I1293" s="30">
        <v>0.29588887095451355</v>
      </c>
      <c r="J1293" s="31">
        <f t="shared" si="88"/>
        <v>0.58333333333333337</v>
      </c>
      <c r="K1293" s="32">
        <v>0.25</v>
      </c>
      <c r="L1293" s="32">
        <v>0</v>
      </c>
      <c r="M1293" s="33">
        <v>1.5</v>
      </c>
    </row>
    <row r="1294" spans="1:13" x14ac:dyDescent="0.25">
      <c r="A1294" s="11" t="str">
        <f t="shared" si="86"/>
        <v>GBR_2013</v>
      </c>
      <c r="B1294" t="s">
        <v>37</v>
      </c>
      <c r="C1294" s="8" t="s">
        <v>68</v>
      </c>
      <c r="D1294" s="4">
        <v>2013</v>
      </c>
      <c r="E1294" s="30">
        <f t="shared" si="89"/>
        <v>0.5312013874451319</v>
      </c>
      <c r="F1294" s="31">
        <f t="shared" si="87"/>
        <v>0.5859375</v>
      </c>
      <c r="G1294" s="32">
        <v>1.171875</v>
      </c>
      <c r="H1294" s="32">
        <v>0</v>
      </c>
      <c r="I1294" s="30">
        <v>0.26533332467079163</v>
      </c>
      <c r="J1294" s="31">
        <f t="shared" si="88"/>
        <v>0.58333333333333337</v>
      </c>
      <c r="K1294" s="32">
        <v>0.25</v>
      </c>
      <c r="L1294" s="32">
        <v>0</v>
      </c>
      <c r="M1294" s="33">
        <v>1.5</v>
      </c>
    </row>
    <row r="1295" spans="1:13" x14ac:dyDescent="0.25">
      <c r="C1295" s="10"/>
      <c r="D1295" s="4"/>
      <c r="E1295" s="5"/>
      <c r="F1295" s="5"/>
      <c r="G1295" s="3"/>
      <c r="H1295" s="3"/>
      <c r="I1295" s="5"/>
      <c r="J1295" s="5"/>
      <c r="K1295" s="3"/>
      <c r="L1295" s="3"/>
      <c r="M1295" s="5"/>
    </row>
    <row r="1296" spans="1:13" x14ac:dyDescent="0.25">
      <c r="C1296" s="10"/>
      <c r="D1296" s="4"/>
      <c r="E1296" s="5"/>
      <c r="F1296" s="5"/>
      <c r="G1296" s="3"/>
      <c r="H1296" s="3"/>
      <c r="I1296" s="5"/>
      <c r="J1296" s="5"/>
      <c r="K1296" s="3"/>
      <c r="L1296" s="3"/>
      <c r="M1296" s="5"/>
    </row>
    <row r="1297" spans="1:14" x14ac:dyDescent="0.25">
      <c r="D1297" s="4"/>
      <c r="E1297" s="5"/>
      <c r="F1297" s="5"/>
      <c r="G1297" s="3"/>
      <c r="H1297" s="3"/>
      <c r="I1297" s="5"/>
      <c r="J1297" s="5"/>
      <c r="K1297" s="3"/>
      <c r="L1297" s="3"/>
      <c r="M1297" s="5"/>
    </row>
    <row r="1298" spans="1:14" x14ac:dyDescent="0.25">
      <c r="D1298" s="4"/>
      <c r="E1298" s="5"/>
      <c r="F1298" s="5"/>
      <c r="G1298" s="3"/>
      <c r="H1298" s="3"/>
      <c r="I1298" s="5"/>
      <c r="J1298" s="5"/>
      <c r="K1298" s="3"/>
      <c r="L1298" s="3"/>
      <c r="M1298" s="5"/>
    </row>
    <row r="1299" spans="1:14" x14ac:dyDescent="0.25">
      <c r="D1299" s="4"/>
      <c r="E1299" s="5"/>
      <c r="F1299" s="5"/>
      <c r="G1299" s="3"/>
      <c r="H1299" s="3"/>
      <c r="I1299" s="5"/>
      <c r="J1299" s="5"/>
      <c r="K1299" s="3"/>
      <c r="L1299" s="3"/>
      <c r="M1299" s="5"/>
    </row>
    <row r="1300" spans="1:14" x14ac:dyDescent="0.25">
      <c r="D1300" s="4"/>
      <c r="E1300" s="5"/>
      <c r="F1300" s="5"/>
      <c r="G1300" s="3"/>
      <c r="H1300" s="3"/>
      <c r="I1300" s="5"/>
      <c r="J1300" s="5"/>
      <c r="K1300" s="3"/>
      <c r="L1300" s="3"/>
      <c r="M1300" s="5"/>
    </row>
    <row r="1301" spans="1:14" x14ac:dyDescent="0.25">
      <c r="C1301" s="10"/>
      <c r="D1301" s="4"/>
      <c r="E1301" s="5"/>
      <c r="F1301" s="5"/>
      <c r="G1301" s="3"/>
      <c r="H1301" s="3"/>
      <c r="I1301" s="5"/>
      <c r="J1301" s="5"/>
      <c r="K1301" s="3"/>
      <c r="L1301" s="3"/>
      <c r="M1301" s="5"/>
    </row>
    <row r="1302" spans="1:14" x14ac:dyDescent="0.25">
      <c r="C1302" s="10"/>
      <c r="D1302" s="4"/>
      <c r="E1302" s="5"/>
      <c r="F1302" s="5"/>
      <c r="G1302" s="3"/>
      <c r="H1302" s="3"/>
      <c r="I1302" s="5"/>
      <c r="J1302" s="5"/>
      <c r="K1302" s="3"/>
      <c r="L1302" s="3"/>
      <c r="M1302" s="5"/>
    </row>
    <row r="1303" spans="1:14" x14ac:dyDescent="0.25">
      <c r="C1303" s="10"/>
      <c r="D1303" s="4"/>
      <c r="E1303" s="5"/>
      <c r="F1303" s="5"/>
      <c r="G1303" s="3"/>
      <c r="H1303" s="3"/>
      <c r="I1303" s="5"/>
      <c r="J1303" s="5"/>
      <c r="K1303" s="3"/>
      <c r="L1303" s="3"/>
      <c r="M1303" s="5"/>
    </row>
    <row r="1304" spans="1:14" x14ac:dyDescent="0.25">
      <c r="C1304" s="10"/>
      <c r="D1304" s="4"/>
      <c r="E1304" s="5"/>
      <c r="F1304" s="5"/>
      <c r="G1304" s="3"/>
      <c r="H1304" s="3"/>
      <c r="I1304" s="5"/>
      <c r="J1304" s="5"/>
      <c r="K1304" s="3"/>
      <c r="L1304" s="3"/>
      <c r="M1304" s="5"/>
    </row>
    <row r="1305" spans="1:14" x14ac:dyDescent="0.25">
      <c r="C1305" s="10"/>
      <c r="D1305" s="4"/>
      <c r="E1305" s="5"/>
      <c r="F1305" s="5"/>
      <c r="G1305" s="3"/>
      <c r="H1305" s="3"/>
      <c r="I1305" s="5"/>
      <c r="J1305" s="5"/>
      <c r="K1305" s="3"/>
      <c r="L1305" s="3"/>
      <c r="M1305" s="5"/>
    </row>
    <row r="1306" spans="1:14" x14ac:dyDescent="0.25">
      <c r="C1306" s="10"/>
      <c r="D1306" s="4"/>
      <c r="E1306" s="5"/>
      <c r="F1306" s="5"/>
      <c r="G1306" s="3"/>
      <c r="H1306" s="3"/>
      <c r="I1306" s="5"/>
      <c r="J1306" s="5"/>
      <c r="K1306" s="3"/>
      <c r="L1306" s="3"/>
      <c r="M1306" s="5"/>
    </row>
    <row r="1307" spans="1:14" x14ac:dyDescent="0.25">
      <c r="A1307" s="4"/>
      <c r="B1307" s="4"/>
      <c r="C1307" s="10"/>
      <c r="D1307" s="10"/>
      <c r="E1307" s="5"/>
      <c r="F1307" s="5"/>
      <c r="G1307" s="15"/>
      <c r="H1307" s="3"/>
      <c r="I1307" s="3"/>
      <c r="J1307" s="3"/>
      <c r="K1307" s="3"/>
      <c r="L1307" s="3"/>
      <c r="M1307" s="3"/>
      <c r="N1307" s="4"/>
    </row>
    <row r="1308" spans="1:14" x14ac:dyDescent="0.25">
      <c r="A1308" s="4"/>
      <c r="B1308" s="4"/>
      <c r="C1308" s="10"/>
      <c r="D1308" s="10"/>
      <c r="E1308" s="5"/>
      <c r="F1308" s="5"/>
      <c r="G1308" s="3"/>
      <c r="H1308" s="3"/>
      <c r="I1308" s="3"/>
      <c r="J1308" s="3"/>
      <c r="K1308" s="3"/>
      <c r="L1308" s="3"/>
      <c r="M1308" s="3"/>
      <c r="N1308" s="4"/>
    </row>
    <row r="1309" spans="1:14" x14ac:dyDescent="0.25">
      <c r="A1309" s="4"/>
      <c r="B1309" s="4"/>
      <c r="C1309" s="10"/>
      <c r="D1309" s="10"/>
      <c r="E1309" s="5"/>
      <c r="F1309" s="5"/>
      <c r="G1309" s="3"/>
      <c r="H1309" s="3"/>
      <c r="I1309" s="3"/>
      <c r="J1309" s="3"/>
      <c r="K1309" s="3"/>
      <c r="L1309" s="3"/>
      <c r="M1309" s="3"/>
      <c r="N1309" s="4"/>
    </row>
    <row r="1310" spans="1:14" x14ac:dyDescent="0.25">
      <c r="A1310" s="4"/>
      <c r="B1310" s="4"/>
      <c r="C1310" s="10"/>
      <c r="D1310" s="10"/>
      <c r="E1310" s="5"/>
      <c r="F1310" s="5"/>
      <c r="G1310" s="3"/>
      <c r="H1310" s="3"/>
      <c r="I1310" s="3"/>
      <c r="J1310" s="3"/>
      <c r="K1310" s="3"/>
      <c r="L1310" s="3"/>
      <c r="M1310" s="3"/>
      <c r="N1310" s="4"/>
    </row>
    <row r="1311" spans="1:14" x14ac:dyDescent="0.25">
      <c r="B1311" s="4"/>
      <c r="C1311" s="12"/>
      <c r="D1311" s="10"/>
      <c r="E1311" s="5"/>
      <c r="F1311" s="5"/>
      <c r="G1311" s="3"/>
      <c r="H1311" s="3"/>
      <c r="I1311" s="3"/>
      <c r="J1311" s="3"/>
      <c r="K1311" s="3"/>
      <c r="L1311" s="3"/>
      <c r="M1311" s="3"/>
      <c r="N1311" s="4"/>
    </row>
    <row r="1312" spans="1:14" x14ac:dyDescent="0.25">
      <c r="A1312" s="4"/>
      <c r="B1312" s="4"/>
      <c r="C1312" s="10"/>
      <c r="D1312" s="10"/>
      <c r="E1312" s="5"/>
      <c r="F1312" s="5"/>
      <c r="G1312" s="3"/>
      <c r="H1312" s="3"/>
      <c r="I1312" s="3"/>
      <c r="J1312" s="3"/>
      <c r="K1312" s="3"/>
      <c r="L1312" s="3"/>
      <c r="M1312" s="3"/>
      <c r="N1312" s="4"/>
    </row>
    <row r="1313" spans="1:14" x14ac:dyDescent="0.25">
      <c r="A1313" s="4"/>
      <c r="B1313" s="4"/>
      <c r="C1313" s="10"/>
      <c r="D1313" s="10"/>
      <c r="E1313" s="5"/>
      <c r="F1313" s="5"/>
      <c r="G1313" s="3"/>
      <c r="H1313" s="3"/>
      <c r="I1313" s="3"/>
      <c r="J1313" s="3"/>
      <c r="K1313" s="3"/>
      <c r="L1313" s="3"/>
      <c r="M1313" s="3"/>
      <c r="N1313" s="4"/>
    </row>
    <row r="1314" spans="1:14" x14ac:dyDescent="0.25">
      <c r="A1314" s="4"/>
      <c r="B1314" s="4"/>
      <c r="C1314" s="10"/>
      <c r="D1314" s="10"/>
      <c r="E1314" s="5"/>
      <c r="F1314" s="5"/>
      <c r="G1314" s="3"/>
      <c r="H1314" s="3"/>
      <c r="I1314" s="3"/>
      <c r="J1314" s="3"/>
      <c r="K1314" s="3"/>
      <c r="L1314" s="3"/>
      <c r="M1314" s="3"/>
      <c r="N1314" s="4"/>
    </row>
    <row r="1315" spans="1:14" x14ac:dyDescent="0.25">
      <c r="A1315" s="4"/>
      <c r="B1315" s="4"/>
      <c r="C1315" s="10"/>
      <c r="D1315" s="10"/>
      <c r="E1315" s="5"/>
      <c r="F1315" s="5"/>
      <c r="G1315" s="3"/>
      <c r="H1315" s="3"/>
      <c r="I1315" s="3"/>
      <c r="J1315" s="3"/>
      <c r="K1315" s="3"/>
      <c r="L1315" s="3"/>
      <c r="M1315" s="3"/>
      <c r="N1315" s="4"/>
    </row>
    <row r="1316" spans="1:14" x14ac:dyDescent="0.25">
      <c r="A1316" s="4"/>
      <c r="B1316" s="4"/>
      <c r="C1316" s="10"/>
      <c r="D1316" s="10"/>
      <c r="E1316" s="5"/>
      <c r="F1316" s="5"/>
      <c r="G1316" s="3"/>
      <c r="H1316" s="3"/>
      <c r="I1316" s="3"/>
      <c r="J1316" s="3"/>
      <c r="K1316" s="3"/>
      <c r="L1316" s="3"/>
      <c r="M1316" s="3"/>
      <c r="N1316" s="4"/>
    </row>
    <row r="1317" spans="1:14" x14ac:dyDescent="0.25">
      <c r="A1317" s="4"/>
      <c r="B1317" s="4"/>
      <c r="C1317" s="10"/>
      <c r="D1317" s="10"/>
      <c r="E1317" s="5"/>
      <c r="F1317" s="5"/>
      <c r="G1317" s="3"/>
      <c r="H1317" s="3"/>
      <c r="I1317" s="3"/>
      <c r="J1317" s="3"/>
      <c r="K1317" s="3"/>
      <c r="L1317" s="3"/>
      <c r="M1317" s="3"/>
      <c r="N1317" s="4"/>
    </row>
    <row r="1318" spans="1:14" x14ac:dyDescent="0.25">
      <c r="A1318" s="4"/>
      <c r="B1318" s="4"/>
      <c r="C1318" s="10"/>
      <c r="D1318" s="10"/>
      <c r="E1318" s="5"/>
      <c r="F1318" s="5"/>
      <c r="G1318" s="3"/>
      <c r="H1318" s="3"/>
      <c r="I1318" s="3"/>
      <c r="J1318" s="3"/>
      <c r="K1318" s="3"/>
      <c r="L1318" s="3"/>
      <c r="M1318" s="3"/>
      <c r="N1318" s="4"/>
    </row>
    <row r="1319" spans="1:14" x14ac:dyDescent="0.25">
      <c r="A1319" s="4"/>
      <c r="B1319" s="4"/>
      <c r="C1319" s="10"/>
      <c r="D1319" s="10"/>
      <c r="E1319" s="5"/>
      <c r="F1319" s="5"/>
      <c r="G1319" s="3"/>
      <c r="H1319" s="3"/>
      <c r="I1319" s="3"/>
      <c r="J1319" s="3"/>
      <c r="K1319" s="3"/>
      <c r="L1319" s="3"/>
      <c r="M1319" s="3"/>
      <c r="N1319" s="4"/>
    </row>
    <row r="1320" spans="1:14" x14ac:dyDescent="0.25">
      <c r="A1320" s="4"/>
      <c r="B1320" s="4"/>
      <c r="C1320" s="10"/>
      <c r="D1320" s="10"/>
      <c r="E1320" s="5"/>
      <c r="F1320" s="5"/>
      <c r="G1320" s="3"/>
      <c r="H1320" s="3"/>
      <c r="I1320" s="3"/>
      <c r="J1320" s="3"/>
      <c r="K1320" s="3"/>
      <c r="L1320" s="3"/>
      <c r="M1320" s="3"/>
      <c r="N1320" s="4"/>
    </row>
    <row r="1321" spans="1:14" x14ac:dyDescent="0.25">
      <c r="A1321" s="4"/>
      <c r="B1321" s="4"/>
      <c r="C1321" s="10"/>
      <c r="D1321" s="10"/>
      <c r="E1321" s="5"/>
      <c r="F1321" s="5"/>
      <c r="G1321" s="3"/>
      <c r="H1321" s="3"/>
      <c r="I1321" s="3"/>
      <c r="J1321" s="3"/>
      <c r="K1321" s="3"/>
      <c r="L1321" s="3"/>
      <c r="M1321" s="3"/>
      <c r="N1321" s="4"/>
    </row>
    <row r="1322" spans="1:14" x14ac:dyDescent="0.25">
      <c r="A1322" s="4"/>
      <c r="B1322" s="4"/>
      <c r="C1322" s="10"/>
      <c r="D1322" s="10"/>
      <c r="E1322" s="5"/>
      <c r="F1322" s="5"/>
      <c r="G1322" s="3"/>
      <c r="H1322" s="3"/>
      <c r="I1322" s="3"/>
      <c r="J1322" s="3"/>
      <c r="K1322" s="3"/>
      <c r="L1322" s="3"/>
      <c r="M1322" s="3"/>
      <c r="N1322" s="4"/>
    </row>
    <row r="1323" spans="1:14" x14ac:dyDescent="0.25">
      <c r="A1323" s="4"/>
      <c r="B1323" s="4"/>
      <c r="C1323" s="10"/>
      <c r="D1323" s="10"/>
      <c r="E1323" s="5"/>
      <c r="F1323" s="5"/>
      <c r="G1323" s="3"/>
      <c r="H1323" s="3"/>
      <c r="I1323" s="3"/>
      <c r="J1323" s="3"/>
      <c r="K1323" s="3"/>
      <c r="L1323" s="3"/>
      <c r="M1323" s="3"/>
      <c r="N1323" s="4"/>
    </row>
    <row r="1324" spans="1:14" x14ac:dyDescent="0.25">
      <c r="A1324" s="4"/>
      <c r="B1324" s="4"/>
      <c r="C1324" s="10"/>
      <c r="D1324" s="10"/>
      <c r="E1324" s="5"/>
      <c r="F1324" s="5"/>
      <c r="G1324" s="3"/>
      <c r="H1324" s="3"/>
      <c r="I1324" s="3"/>
      <c r="J1324" s="3"/>
      <c r="K1324" s="3"/>
      <c r="L1324" s="3"/>
      <c r="M1324" s="3"/>
      <c r="N1324" s="4"/>
    </row>
    <row r="1325" spans="1:14" x14ac:dyDescent="0.25">
      <c r="A1325" s="4"/>
      <c r="B1325" s="4"/>
      <c r="C1325" s="10"/>
      <c r="D1325" s="10"/>
      <c r="E1325" s="5"/>
      <c r="F1325" s="5"/>
      <c r="G1325" s="3"/>
      <c r="H1325" s="3"/>
      <c r="I1325" s="3"/>
      <c r="J1325" s="3"/>
      <c r="K1325" s="3"/>
      <c r="L1325" s="3"/>
      <c r="M1325" s="3"/>
      <c r="N1325" s="4"/>
    </row>
    <row r="1326" spans="1:14" x14ac:dyDescent="0.25">
      <c r="A1326" s="4"/>
      <c r="B1326" s="4"/>
      <c r="C1326" s="10"/>
      <c r="D1326" s="10"/>
      <c r="E1326" s="5"/>
      <c r="F1326" s="5"/>
      <c r="G1326" s="3"/>
      <c r="H1326" s="3"/>
      <c r="I1326" s="3"/>
      <c r="J1326" s="3"/>
      <c r="K1326" s="3"/>
      <c r="L1326" s="3"/>
      <c r="M1326" s="3"/>
      <c r="N1326" s="4"/>
    </row>
    <row r="1327" spans="1:14" x14ac:dyDescent="0.25">
      <c r="A1327" s="4"/>
      <c r="B1327" s="4"/>
      <c r="C1327" s="10"/>
      <c r="D1327" s="10"/>
      <c r="E1327" s="5"/>
      <c r="F1327" s="5"/>
      <c r="G1327" s="3"/>
      <c r="H1327" s="3"/>
      <c r="I1327" s="3"/>
      <c r="J1327" s="3"/>
      <c r="K1327" s="3"/>
      <c r="L1327" s="3"/>
      <c r="M1327" s="3"/>
      <c r="N1327" s="4"/>
    </row>
    <row r="1328" spans="1:14" x14ac:dyDescent="0.25">
      <c r="A1328" s="4"/>
      <c r="B1328" s="4"/>
      <c r="C1328" s="10"/>
      <c r="D1328" s="10"/>
      <c r="E1328" s="5"/>
      <c r="F1328" s="5"/>
      <c r="G1328" s="3"/>
      <c r="H1328" s="3"/>
      <c r="I1328" s="3"/>
      <c r="J1328" s="3"/>
      <c r="K1328" s="3"/>
      <c r="L1328" s="3"/>
      <c r="M1328" s="3"/>
      <c r="N1328" s="4"/>
    </row>
    <row r="1329" spans="1:14" x14ac:dyDescent="0.25">
      <c r="A1329" s="4"/>
      <c r="B1329" s="4"/>
      <c r="C1329" s="10"/>
      <c r="D1329" s="10"/>
      <c r="E1329" s="5"/>
      <c r="F1329" s="5"/>
      <c r="G1329" s="3"/>
      <c r="H1329" s="3"/>
      <c r="I1329" s="3"/>
      <c r="J1329" s="3"/>
      <c r="K1329" s="3"/>
      <c r="L1329" s="3"/>
      <c r="M1329" s="3"/>
      <c r="N1329" s="4"/>
    </row>
    <row r="1330" spans="1:14" x14ac:dyDescent="0.25">
      <c r="A1330" s="4"/>
      <c r="B1330" s="4"/>
      <c r="C1330" s="10"/>
      <c r="D1330" s="10"/>
      <c r="E1330" s="5"/>
      <c r="F1330" s="5"/>
      <c r="G1330" s="3"/>
      <c r="H1330" s="3"/>
      <c r="I1330" s="3"/>
      <c r="J1330" s="3"/>
      <c r="K1330" s="3"/>
      <c r="L1330" s="3"/>
      <c r="M1330" s="3"/>
      <c r="N1330" s="4"/>
    </row>
    <row r="1331" spans="1:14" x14ac:dyDescent="0.25">
      <c r="A1331" s="4"/>
      <c r="B1331" s="4"/>
      <c r="C1331" s="10"/>
      <c r="D1331" s="10"/>
      <c r="E1331" s="5"/>
      <c r="F1331" s="5"/>
      <c r="G1331" s="3"/>
      <c r="H1331" s="3"/>
      <c r="I1331" s="3"/>
      <c r="J1331" s="3"/>
      <c r="K1331" s="3"/>
      <c r="L1331" s="3"/>
      <c r="M1331" s="3"/>
      <c r="N1331" s="4"/>
    </row>
    <row r="1332" spans="1:14" x14ac:dyDescent="0.25">
      <c r="A1332" s="4"/>
      <c r="B1332" s="4"/>
      <c r="C1332" s="10"/>
      <c r="D1332" s="10"/>
      <c r="E1332" s="5"/>
      <c r="F1332" s="5"/>
      <c r="G1332" s="3"/>
      <c r="H1332" s="3"/>
      <c r="I1332" s="3"/>
      <c r="J1332" s="3"/>
      <c r="K1332" s="3"/>
      <c r="L1332" s="3"/>
      <c r="M1332" s="3"/>
      <c r="N1332" s="4"/>
    </row>
    <row r="1333" spans="1:14" x14ac:dyDescent="0.25">
      <c r="A1333" s="4"/>
      <c r="B1333" s="4"/>
      <c r="C1333" s="10"/>
      <c r="D1333" s="10"/>
      <c r="E1333" s="5"/>
      <c r="F1333" s="5"/>
      <c r="G1333" s="3"/>
      <c r="H1333" s="3"/>
      <c r="I1333" s="3"/>
      <c r="J1333" s="3"/>
      <c r="K1333" s="3"/>
      <c r="L1333" s="3"/>
      <c r="M1333" s="3"/>
      <c r="N1333" s="4"/>
    </row>
    <row r="1334" spans="1:14" x14ac:dyDescent="0.25">
      <c r="A1334" s="4"/>
      <c r="B1334" s="4"/>
      <c r="C1334" s="10"/>
      <c r="D1334" s="10"/>
      <c r="E1334" s="5"/>
      <c r="F1334" s="5"/>
      <c r="G1334" s="3"/>
      <c r="H1334" s="3"/>
      <c r="I1334" s="3"/>
      <c r="J1334" s="3"/>
      <c r="K1334" s="3"/>
      <c r="L1334" s="3"/>
      <c r="M1334" s="3"/>
      <c r="N1334" s="4"/>
    </row>
    <row r="1335" spans="1:14" x14ac:dyDescent="0.25">
      <c r="A1335" s="4"/>
      <c r="B1335" s="4"/>
      <c r="C1335" s="10"/>
      <c r="D1335" s="10"/>
      <c r="E1335" s="5"/>
      <c r="F1335" s="5"/>
      <c r="G1335" s="3"/>
      <c r="H1335" s="3"/>
      <c r="I1335" s="3"/>
      <c r="J1335" s="3"/>
      <c r="K1335" s="3"/>
      <c r="L1335" s="3"/>
      <c r="M1335" s="3"/>
      <c r="N1335" s="4"/>
    </row>
    <row r="1336" spans="1:14" x14ac:dyDescent="0.25">
      <c r="A1336" s="4"/>
      <c r="B1336" s="4"/>
      <c r="C1336" s="10"/>
      <c r="D1336" s="10"/>
      <c r="E1336" s="5"/>
      <c r="F1336" s="5"/>
      <c r="G1336" s="3"/>
      <c r="H1336" s="3"/>
      <c r="I1336" s="3"/>
      <c r="J1336" s="3"/>
      <c r="K1336" s="3"/>
      <c r="L1336" s="3"/>
      <c r="M1336" s="3"/>
      <c r="N1336" s="4"/>
    </row>
    <row r="1337" spans="1:14" x14ac:dyDescent="0.25">
      <c r="A1337" s="4"/>
      <c r="B1337" s="4"/>
      <c r="C1337" s="10"/>
      <c r="D1337" s="10"/>
      <c r="E1337" s="5"/>
      <c r="F1337" s="5"/>
      <c r="G1337" s="3"/>
      <c r="H1337" s="3"/>
      <c r="I1337" s="3"/>
      <c r="J1337" s="3"/>
      <c r="K1337" s="3"/>
      <c r="L1337" s="3"/>
      <c r="M1337" s="3"/>
      <c r="N1337" s="4"/>
    </row>
    <row r="1338" spans="1:14" x14ac:dyDescent="0.25">
      <c r="A1338" s="4"/>
      <c r="B1338" s="4"/>
      <c r="C1338" s="10"/>
      <c r="D1338" s="10"/>
      <c r="E1338" s="5"/>
      <c r="F1338" s="5"/>
      <c r="G1338" s="3"/>
      <c r="H1338" s="3"/>
      <c r="I1338" s="3"/>
      <c r="J1338" s="3"/>
      <c r="K1338" s="3"/>
      <c r="L1338" s="3"/>
      <c r="M1338" s="3"/>
      <c r="N1338" s="4"/>
    </row>
    <row r="1339" spans="1:14" x14ac:dyDescent="0.25">
      <c r="A1339" s="4"/>
      <c r="B1339" s="4"/>
      <c r="C1339" s="10"/>
      <c r="D1339" s="10"/>
      <c r="E1339" s="5"/>
      <c r="F1339" s="5"/>
      <c r="G1339" s="3"/>
      <c r="H1339" s="3"/>
      <c r="I1339" s="3"/>
      <c r="J1339" s="3"/>
      <c r="K1339" s="3"/>
      <c r="L1339" s="3"/>
      <c r="M1339" s="3"/>
      <c r="N1339" s="4"/>
    </row>
    <row r="1340" spans="1:14" x14ac:dyDescent="0.25">
      <c r="A1340" s="4"/>
      <c r="B1340" s="4"/>
      <c r="C1340" s="10"/>
      <c r="D1340" s="10"/>
      <c r="E1340" s="5"/>
      <c r="F1340" s="5"/>
      <c r="G1340" s="3"/>
      <c r="H1340" s="3"/>
      <c r="I1340" s="3"/>
      <c r="J1340" s="3"/>
      <c r="K1340" s="3"/>
      <c r="L1340" s="3"/>
      <c r="M1340" s="3"/>
      <c r="N1340" s="4"/>
    </row>
    <row r="1341" spans="1:14" x14ac:dyDescent="0.25">
      <c r="A1341" s="4"/>
      <c r="B1341" s="4"/>
      <c r="C1341" s="10"/>
      <c r="D1341" s="10"/>
      <c r="E1341" s="5"/>
      <c r="F1341" s="5"/>
      <c r="G1341" s="3"/>
      <c r="H1341" s="3"/>
      <c r="I1341" s="3"/>
      <c r="J1341" s="3"/>
      <c r="K1341" s="3"/>
      <c r="L1341" s="3"/>
      <c r="M1341" s="3"/>
      <c r="N1341" s="4"/>
    </row>
    <row r="1342" spans="1:14" x14ac:dyDescent="0.25">
      <c r="A1342" s="4"/>
      <c r="B1342" s="4"/>
      <c r="C1342" s="10"/>
      <c r="D1342" s="10"/>
      <c r="E1342" s="5"/>
      <c r="F1342" s="5"/>
      <c r="G1342" s="3"/>
      <c r="H1342" s="3"/>
      <c r="I1342" s="3"/>
      <c r="J1342" s="3"/>
      <c r="K1342" s="3"/>
      <c r="L1342" s="3"/>
      <c r="M1342" s="3"/>
      <c r="N1342" s="4"/>
    </row>
    <row r="1343" spans="1:14" x14ac:dyDescent="0.25">
      <c r="A1343" s="4"/>
      <c r="B1343" s="4"/>
      <c r="C1343" s="10"/>
      <c r="D1343" s="10"/>
      <c r="E1343" s="5"/>
      <c r="F1343" s="5"/>
      <c r="G1343" s="3"/>
      <c r="H1343" s="3"/>
      <c r="I1343" s="3"/>
      <c r="J1343" s="3"/>
      <c r="K1343" s="3"/>
      <c r="L1343" s="3"/>
      <c r="M1343" s="3"/>
      <c r="N1343" s="4"/>
    </row>
    <row r="1344" spans="1:14" x14ac:dyDescent="0.25">
      <c r="A1344" s="4"/>
      <c r="B1344" s="4"/>
      <c r="C1344" s="10"/>
      <c r="D1344" s="10"/>
      <c r="E1344" s="5"/>
      <c r="F1344" s="5"/>
      <c r="G1344" s="3"/>
      <c r="H1344" s="3"/>
      <c r="I1344" s="3"/>
      <c r="J1344" s="3"/>
      <c r="K1344" s="3"/>
      <c r="L1344" s="3"/>
      <c r="M1344" s="3"/>
      <c r="N1344" s="4"/>
    </row>
    <row r="1345" spans="1:14" x14ac:dyDescent="0.25">
      <c r="A1345" s="4"/>
      <c r="B1345" s="4"/>
      <c r="C1345" s="10"/>
      <c r="D1345" s="10"/>
      <c r="E1345" s="5"/>
      <c r="F1345" s="5"/>
      <c r="G1345" s="3"/>
      <c r="H1345" s="3"/>
      <c r="I1345" s="3"/>
      <c r="J1345" s="3"/>
      <c r="K1345" s="3"/>
      <c r="L1345" s="3"/>
      <c r="M1345" s="3"/>
      <c r="N1345" s="4"/>
    </row>
    <row r="1346" spans="1:14" x14ac:dyDescent="0.25">
      <c r="A1346" s="4"/>
      <c r="B1346" s="4"/>
      <c r="C1346" s="10"/>
      <c r="D1346" s="10"/>
      <c r="E1346" s="5"/>
      <c r="F1346" s="5"/>
      <c r="G1346" s="3"/>
      <c r="H1346" s="3"/>
      <c r="I1346" s="3"/>
      <c r="J1346" s="3"/>
      <c r="K1346" s="3"/>
      <c r="L1346" s="3"/>
      <c r="M1346" s="3"/>
      <c r="N1346" s="4"/>
    </row>
    <row r="1347" spans="1:14" x14ac:dyDescent="0.25">
      <c r="A1347" s="4"/>
      <c r="B1347" s="4"/>
      <c r="C1347" s="10"/>
      <c r="D1347" s="10"/>
      <c r="E1347" s="5"/>
      <c r="F1347" s="5"/>
      <c r="G1347" s="3"/>
      <c r="H1347" s="3"/>
      <c r="I1347" s="3"/>
      <c r="J1347" s="3"/>
      <c r="K1347" s="3"/>
      <c r="L1347" s="3"/>
      <c r="M1347" s="3"/>
      <c r="N1347" s="4"/>
    </row>
    <row r="1348" spans="1:14" x14ac:dyDescent="0.25">
      <c r="A1348" s="4"/>
      <c r="B1348" s="4"/>
      <c r="C1348" s="10"/>
      <c r="D1348" s="10"/>
      <c r="E1348" s="5"/>
      <c r="F1348" s="5"/>
      <c r="G1348" s="3"/>
      <c r="H1348" s="3"/>
      <c r="I1348" s="3"/>
      <c r="J1348" s="3"/>
      <c r="K1348" s="3"/>
      <c r="L1348" s="3"/>
      <c r="M1348" s="3"/>
      <c r="N1348" s="4"/>
    </row>
    <row r="1349" spans="1:14" x14ac:dyDescent="0.25">
      <c r="A1349" s="4"/>
      <c r="B1349" s="4"/>
      <c r="C1349" s="4"/>
      <c r="D1349" s="4"/>
      <c r="E1349" s="4"/>
      <c r="F1349" s="4"/>
      <c r="G1349" s="4"/>
      <c r="H1349" s="4"/>
      <c r="I1349" s="4"/>
      <c r="J1349" s="4"/>
      <c r="K1349" s="4"/>
      <c r="L1349" s="4"/>
      <c r="M1349" s="4"/>
      <c r="N1349" s="4"/>
    </row>
    <row r="1350" spans="1:14" x14ac:dyDescent="0.25">
      <c r="A1350" s="4"/>
      <c r="B1350" s="4"/>
      <c r="C1350" s="4"/>
      <c r="D1350" s="4"/>
      <c r="E1350" s="4"/>
      <c r="F1350" s="4"/>
      <c r="G1350" s="4"/>
      <c r="H1350" s="4"/>
      <c r="I1350" s="4"/>
      <c r="J1350" s="4"/>
      <c r="K1350" s="4"/>
      <c r="L1350" s="4"/>
      <c r="M1350" s="4"/>
      <c r="N1350" s="4"/>
    </row>
    <row r="1351" spans="1:14" x14ac:dyDescent="0.25">
      <c r="A1351" s="4"/>
      <c r="B1351" s="4"/>
      <c r="C1351" s="4"/>
      <c r="D1351" s="4"/>
      <c r="E1351" s="4"/>
      <c r="F1351" s="4"/>
      <c r="G1351" s="4"/>
      <c r="H1351" s="4"/>
      <c r="I1351" s="4"/>
      <c r="J1351" s="4"/>
      <c r="K1351" s="4"/>
      <c r="L1351" s="4"/>
      <c r="M1351" s="4"/>
      <c r="N1351" s="4"/>
    </row>
    <row r="1352" spans="1:14" x14ac:dyDescent="0.25">
      <c r="A1352" s="4"/>
      <c r="B1352" s="4"/>
      <c r="C1352" s="4"/>
      <c r="D1352" s="4"/>
      <c r="E1352" s="4"/>
      <c r="F1352" s="4"/>
      <c r="G1352" s="4"/>
      <c r="H1352" s="4"/>
      <c r="I1352" s="4"/>
      <c r="J1352" s="4"/>
      <c r="K1352" s="4"/>
      <c r="L1352" s="4"/>
      <c r="M1352" s="4"/>
      <c r="N1352" s="4"/>
    </row>
  </sheetData>
  <autoFilter ref="C7:D1294" xr:uid="{00000000-0009-0000-0000-000001000000}"/>
  <mergeCells count="7">
    <mergeCell ref="C1:M1"/>
    <mergeCell ref="C6:C7"/>
    <mergeCell ref="D6:D7"/>
    <mergeCell ref="E6:E7"/>
    <mergeCell ref="F6:H6"/>
    <mergeCell ref="I6:I7"/>
    <mergeCell ref="J6:M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244"/>
  <sheetViews>
    <sheetView topLeftCell="C1" zoomScale="80" zoomScaleNormal="80" workbookViewId="0">
      <selection activeCell="C1" sqref="C1:P1"/>
    </sheetView>
  </sheetViews>
  <sheetFormatPr defaultRowHeight="12.5" x14ac:dyDescent="0.25"/>
  <cols>
    <col min="1" max="1" width="10.7265625" hidden="1" customWidth="1"/>
    <col min="2" max="2" width="6.26953125" hidden="1" customWidth="1"/>
    <col min="3" max="3" width="24.453125" customWidth="1"/>
    <col min="4" max="4" width="9.1796875" customWidth="1"/>
    <col min="5" max="16" width="11.7265625" customWidth="1"/>
  </cols>
  <sheetData>
    <row r="1" spans="1:18" ht="22.5" x14ac:dyDescent="0.25">
      <c r="C1" s="118" t="s">
        <v>69</v>
      </c>
      <c r="D1" s="118"/>
      <c r="E1" s="118"/>
      <c r="F1" s="118"/>
      <c r="G1" s="118"/>
      <c r="H1" s="118"/>
      <c r="I1" s="118"/>
      <c r="J1" s="118"/>
      <c r="K1" s="118"/>
      <c r="L1" s="118"/>
      <c r="M1" s="118"/>
      <c r="N1" s="118"/>
      <c r="O1" s="118"/>
      <c r="P1" s="118"/>
    </row>
    <row r="4" spans="1:18" ht="13" thickBot="1" x14ac:dyDescent="0.3"/>
    <row r="5" spans="1:18" ht="15.75" hidden="1" customHeight="1" thickBot="1" x14ac:dyDescent="0.3">
      <c r="E5" s="29" t="s">
        <v>93</v>
      </c>
      <c r="F5" s="29" t="s">
        <v>86</v>
      </c>
      <c r="G5" s="13" t="s">
        <v>81</v>
      </c>
      <c r="H5" s="13" t="s">
        <v>0</v>
      </c>
      <c r="I5" s="29" t="s">
        <v>85</v>
      </c>
      <c r="J5" s="16" t="s">
        <v>82</v>
      </c>
      <c r="K5" s="16" t="s">
        <v>83</v>
      </c>
      <c r="L5" s="29" t="s">
        <v>87</v>
      </c>
      <c r="M5" s="16" t="s">
        <v>1</v>
      </c>
      <c r="N5" s="16" t="s">
        <v>76</v>
      </c>
      <c r="O5" s="16" t="s">
        <v>2</v>
      </c>
      <c r="P5" s="16" t="s">
        <v>84</v>
      </c>
    </row>
    <row r="6" spans="1:18" ht="26.25" customHeight="1" x14ac:dyDescent="0.25">
      <c r="C6" s="128" t="s">
        <v>3</v>
      </c>
      <c r="D6" s="128" t="s">
        <v>4</v>
      </c>
      <c r="E6" s="121" t="s">
        <v>96</v>
      </c>
      <c r="F6" s="123" t="s">
        <v>86</v>
      </c>
      <c r="G6" s="124"/>
      <c r="H6" s="125"/>
      <c r="I6" s="130" t="s">
        <v>125</v>
      </c>
      <c r="J6" s="131"/>
      <c r="K6" s="132"/>
      <c r="L6" s="130" t="s">
        <v>87</v>
      </c>
      <c r="M6" s="131"/>
      <c r="N6" s="131"/>
      <c r="O6" s="131"/>
      <c r="P6" s="132"/>
    </row>
    <row r="7" spans="1:18" ht="51.75" customHeight="1" x14ac:dyDescent="0.25">
      <c r="A7" s="1"/>
      <c r="B7" s="1"/>
      <c r="C7" s="129"/>
      <c r="D7" s="129"/>
      <c r="E7" s="122"/>
      <c r="F7" s="43" t="s">
        <v>120</v>
      </c>
      <c r="G7" s="24" t="s">
        <v>38</v>
      </c>
      <c r="H7" s="25" t="s">
        <v>117</v>
      </c>
      <c r="I7" s="43" t="s">
        <v>128</v>
      </c>
      <c r="J7" s="44" t="s">
        <v>91</v>
      </c>
      <c r="K7" s="48" t="s">
        <v>92</v>
      </c>
      <c r="L7" s="43" t="s">
        <v>122</v>
      </c>
      <c r="M7" s="24" t="s">
        <v>88</v>
      </c>
      <c r="N7" s="24" t="s">
        <v>89</v>
      </c>
      <c r="O7" s="24" t="s">
        <v>127</v>
      </c>
      <c r="P7" s="48" t="s">
        <v>90</v>
      </c>
      <c r="R7" s="45" t="s">
        <v>116</v>
      </c>
    </row>
    <row r="8" spans="1:18" ht="13" x14ac:dyDescent="0.25">
      <c r="A8" s="11" t="str">
        <f t="shared" ref="A8:A13" si="0">"AUS"&amp;"_"&amp;D8</f>
        <v>AUS_2013</v>
      </c>
      <c r="B8" t="s">
        <v>5</v>
      </c>
      <c r="C8" s="8" t="s">
        <v>39</v>
      </c>
      <c r="D8" s="4">
        <v>2013</v>
      </c>
      <c r="E8" s="9">
        <f>IF(AND(G8=".",H8=".",J8=".",K8=".",M8=".",N8=".",O8=".",P8="."),".",AVERAGE(G8,H8,J8,K8,M8,N8,O8,P8))</f>
        <v>1.4381410107016563</v>
      </c>
      <c r="F8" s="22">
        <f>AVERAGE(G8:H8)</f>
        <v>1.3942307829856873</v>
      </c>
      <c r="G8" s="3">
        <v>1.5384615659713745</v>
      </c>
      <c r="H8" s="23">
        <v>1.25</v>
      </c>
      <c r="I8" s="22">
        <f>AVERAGE(J8:K8)</f>
        <v>0.77500000596046448</v>
      </c>
      <c r="J8" s="5">
        <v>0.75</v>
      </c>
      <c r="K8" s="18">
        <v>0.80000001192092896</v>
      </c>
      <c r="L8" s="22">
        <f>AVERAGE(M8:P8)</f>
        <v>1.7916666269302368</v>
      </c>
      <c r="M8" s="5">
        <v>3.6428570747375488</v>
      </c>
      <c r="N8" s="5">
        <v>0.375</v>
      </c>
      <c r="O8" s="5">
        <v>1.3571428060531616</v>
      </c>
      <c r="P8" s="23">
        <v>1.7916666269302368</v>
      </c>
      <c r="Q8" s="2"/>
      <c r="R8" s="46" t="s">
        <v>129</v>
      </c>
    </row>
    <row r="9" spans="1:18" ht="13" x14ac:dyDescent="0.25">
      <c r="A9" s="11" t="str">
        <f t="shared" si="0"/>
        <v>AUS_2014</v>
      </c>
      <c r="B9" t="s">
        <v>5</v>
      </c>
      <c r="C9" s="8" t="s">
        <v>39</v>
      </c>
      <c r="D9" s="4">
        <v>2014</v>
      </c>
      <c r="E9" s="9">
        <f t="shared" ref="E9:E72" si="1">IF(AND(G9=".",H9=".",J9=".",K9=".",M9=".",N9=".",O9=".",P9="."),".",AVERAGE(G9,H9,J9,K9,M9,N9,O9,P9))</f>
        <v>1.3673076815903187</v>
      </c>
      <c r="F9" s="22">
        <f t="shared" ref="F9:F72" si="2">AVERAGE(G9:H9)</f>
        <v>1.3942307829856873</v>
      </c>
      <c r="G9" s="3">
        <v>1.5384615659713745</v>
      </c>
      <c r="H9" s="23">
        <v>1.25</v>
      </c>
      <c r="I9" s="22">
        <f t="shared" ref="I9:I72" si="3">AVERAGE(J9:K9)</f>
        <v>0.57500000298023224</v>
      </c>
      <c r="J9" s="5">
        <v>0.75</v>
      </c>
      <c r="K9" s="18">
        <v>0.40000000596046448</v>
      </c>
      <c r="L9" s="22">
        <f t="shared" ref="L9:L72" si="4">AVERAGE(M9:P9)</f>
        <v>1.7499999701976776</v>
      </c>
      <c r="M9" s="5">
        <v>3.6428570747375488</v>
      </c>
      <c r="N9" s="5">
        <v>0.375</v>
      </c>
      <c r="O9" s="5">
        <v>1.3571428060531616</v>
      </c>
      <c r="P9" s="23">
        <v>1.625</v>
      </c>
      <c r="Q9" s="2"/>
      <c r="R9" s="46" t="s">
        <v>119</v>
      </c>
    </row>
    <row r="10" spans="1:18" ht="13" x14ac:dyDescent="0.25">
      <c r="A10" s="11" t="str">
        <f t="shared" si="0"/>
        <v>AUS_2015</v>
      </c>
      <c r="B10" t="s">
        <v>5</v>
      </c>
      <c r="C10" s="8" t="s">
        <v>39</v>
      </c>
      <c r="D10" s="4">
        <v>2015</v>
      </c>
      <c r="E10" s="9">
        <f t="shared" si="1"/>
        <v>1.338461522012949</v>
      </c>
      <c r="F10" s="22">
        <f t="shared" si="2"/>
        <v>1.2788461446762085</v>
      </c>
      <c r="G10" s="3">
        <v>1.307692289352417</v>
      </c>
      <c r="H10" s="23">
        <v>1.25</v>
      </c>
      <c r="I10" s="22">
        <f t="shared" si="3"/>
        <v>0.57500000298023224</v>
      </c>
      <c r="J10" s="5">
        <v>0.75</v>
      </c>
      <c r="K10" s="18">
        <v>0.40000000596046448</v>
      </c>
      <c r="L10" s="22">
        <f t="shared" si="4"/>
        <v>1.7499999701976776</v>
      </c>
      <c r="M10" s="5">
        <v>3.6428570747375488</v>
      </c>
      <c r="N10" s="5">
        <v>0.375</v>
      </c>
      <c r="O10" s="5">
        <v>1.3571428060531616</v>
      </c>
      <c r="P10" s="23">
        <v>1.625</v>
      </c>
      <c r="Q10" s="2"/>
      <c r="R10" s="46" t="s">
        <v>132</v>
      </c>
    </row>
    <row r="11" spans="1:18" ht="13" x14ac:dyDescent="0.3">
      <c r="A11" s="11" t="str">
        <f t="shared" si="0"/>
        <v>AUS_2016</v>
      </c>
      <c r="B11" t="s">
        <v>5</v>
      </c>
      <c r="C11" s="8" t="s">
        <v>39</v>
      </c>
      <c r="D11" s="4">
        <v>2016</v>
      </c>
      <c r="E11" s="9">
        <f t="shared" si="1"/>
        <v>1.3676281943917274</v>
      </c>
      <c r="F11" s="22">
        <f t="shared" si="2"/>
        <v>1.1955128312110901</v>
      </c>
      <c r="G11" s="3">
        <v>1.307692289352417</v>
      </c>
      <c r="H11" s="23">
        <v>1.0833333730697632</v>
      </c>
      <c r="I11" s="22">
        <f t="shared" si="3"/>
        <v>0.77500000596046448</v>
      </c>
      <c r="J11" s="5">
        <v>0.75</v>
      </c>
      <c r="K11" s="18">
        <v>0.80000001192092896</v>
      </c>
      <c r="L11" s="22">
        <f t="shared" si="4"/>
        <v>1.7499999701976776</v>
      </c>
      <c r="M11" s="5">
        <v>3.6428570747375488</v>
      </c>
      <c r="N11" s="5">
        <v>0.375</v>
      </c>
      <c r="O11" s="5">
        <v>1.3571428060531616</v>
      </c>
      <c r="P11" s="23">
        <v>1.625</v>
      </c>
      <c r="Q11" s="2"/>
      <c r="R11" s="47" t="s">
        <v>130</v>
      </c>
    </row>
    <row r="12" spans="1:18" ht="13" x14ac:dyDescent="0.25">
      <c r="A12" s="11" t="str">
        <f t="shared" si="0"/>
        <v>AUS_2017</v>
      </c>
      <c r="B12" t="s">
        <v>5</v>
      </c>
      <c r="C12" s="8" t="s">
        <v>39</v>
      </c>
      <c r="D12" s="4">
        <v>2017</v>
      </c>
      <c r="E12" s="9">
        <f t="shared" si="1"/>
        <v>1.4145031943917274</v>
      </c>
      <c r="F12" s="22">
        <f t="shared" si="2"/>
        <v>1.3830128312110901</v>
      </c>
      <c r="G12" s="3">
        <v>1.307692289352417</v>
      </c>
      <c r="H12" s="23">
        <v>1.4583333730697632</v>
      </c>
      <c r="I12" s="22">
        <f t="shared" si="3"/>
        <v>0.77500000596046448</v>
      </c>
      <c r="J12" s="5">
        <v>0.75</v>
      </c>
      <c r="K12" s="18">
        <v>0.80000001192092896</v>
      </c>
      <c r="L12" s="22">
        <f t="shared" si="4"/>
        <v>1.7499999701976776</v>
      </c>
      <c r="M12" s="5">
        <v>3.6428570747375488</v>
      </c>
      <c r="N12" s="5">
        <v>0.375</v>
      </c>
      <c r="O12" s="5">
        <v>1.3571428060531616</v>
      </c>
      <c r="P12" s="23">
        <v>1.625</v>
      </c>
      <c r="Q12" s="2"/>
      <c r="R12" s="46" t="s">
        <v>100</v>
      </c>
    </row>
    <row r="13" spans="1:18" x14ac:dyDescent="0.25">
      <c r="A13" s="11" t="str">
        <f t="shared" si="0"/>
        <v>AUS_2018</v>
      </c>
      <c r="B13" t="s">
        <v>5</v>
      </c>
      <c r="C13" s="8" t="s">
        <v>39</v>
      </c>
      <c r="D13" s="4">
        <v>2018</v>
      </c>
      <c r="E13" s="9">
        <f t="shared" si="1"/>
        <v>1.123454675078392</v>
      </c>
      <c r="F13" s="22">
        <f t="shared" si="2"/>
        <v>0.60989010334014893</v>
      </c>
      <c r="G13" s="3">
        <v>0.6428571343421936</v>
      </c>
      <c r="H13" s="23">
        <v>0.57692307233810425</v>
      </c>
      <c r="I13" s="22">
        <f t="shared" si="3"/>
        <v>0.875</v>
      </c>
      <c r="J13" s="5">
        <v>0.94999998807907104</v>
      </c>
      <c r="K13" s="18">
        <v>0.80000001192092896</v>
      </c>
      <c r="L13" s="22">
        <f t="shared" si="4"/>
        <v>1.5044642984867096</v>
      </c>
      <c r="M13" s="5">
        <v>2.7857143878936768</v>
      </c>
      <c r="N13" s="5">
        <v>0.5</v>
      </c>
      <c r="O13" s="5">
        <v>1.3571428060531616</v>
      </c>
      <c r="P13" s="23">
        <v>1.375</v>
      </c>
      <c r="Q13" s="2"/>
      <c r="R13" s="42"/>
    </row>
    <row r="14" spans="1:18" ht="13" x14ac:dyDescent="0.25">
      <c r="A14" s="11" t="str">
        <f t="shared" ref="A14:A19" si="5">"AUT"&amp;"_"&amp;D14</f>
        <v>AUT_2013</v>
      </c>
      <c r="B14" t="s">
        <v>6</v>
      </c>
      <c r="C14" s="7" t="s">
        <v>40</v>
      </c>
      <c r="D14" s="6">
        <v>2013</v>
      </c>
      <c r="E14" s="21">
        <f t="shared" si="1"/>
        <v>1.3261377699673176</v>
      </c>
      <c r="F14" s="27">
        <f t="shared" si="2"/>
        <v>1.1234367787837982</v>
      </c>
      <c r="G14" s="17">
        <v>1.2521427869796753</v>
      </c>
      <c r="H14" s="28">
        <v>0.99473077058792114</v>
      </c>
      <c r="I14" s="27">
        <f t="shared" si="3"/>
        <v>0.50789998471736908</v>
      </c>
      <c r="J14" s="26">
        <v>0.84539997577667236</v>
      </c>
      <c r="K14" s="19">
        <v>0.1703999936580658</v>
      </c>
      <c r="L14" s="27">
        <f t="shared" si="4"/>
        <v>1.8366071581840515</v>
      </c>
      <c r="M14" s="26">
        <v>3.8571429252624512</v>
      </c>
      <c r="N14" s="26">
        <v>0.73333334922790527</v>
      </c>
      <c r="O14" s="26">
        <v>1.2142857313156128</v>
      </c>
      <c r="P14" s="28">
        <v>1.5416666269302368</v>
      </c>
      <c r="Q14" s="2"/>
      <c r="R14" s="49" t="s">
        <v>134</v>
      </c>
    </row>
    <row r="15" spans="1:18" x14ac:dyDescent="0.25">
      <c r="A15" s="11" t="str">
        <f t="shared" si="5"/>
        <v>AUT_2014</v>
      </c>
      <c r="B15" t="s">
        <v>6</v>
      </c>
      <c r="C15" s="7" t="s">
        <v>40</v>
      </c>
      <c r="D15" s="6">
        <v>2014</v>
      </c>
      <c r="E15" s="21">
        <f t="shared" si="1"/>
        <v>1.3244686909019947</v>
      </c>
      <c r="F15" s="27">
        <f t="shared" si="2"/>
        <v>1.1167604625225067</v>
      </c>
      <c r="G15" s="17">
        <v>1.2414286136627197</v>
      </c>
      <c r="H15" s="28">
        <v>0.9920923113822937</v>
      </c>
      <c r="I15" s="27">
        <f t="shared" si="3"/>
        <v>0.50789998471736908</v>
      </c>
      <c r="J15" s="26">
        <v>0.84539997577667236</v>
      </c>
      <c r="K15" s="19">
        <v>0.1703999936580658</v>
      </c>
      <c r="L15" s="27">
        <f t="shared" si="4"/>
        <v>1.8366071581840515</v>
      </c>
      <c r="M15" s="26">
        <v>3.8571429252624512</v>
      </c>
      <c r="N15" s="26">
        <v>0.73333334922790527</v>
      </c>
      <c r="O15" s="26">
        <v>1.2142857313156128</v>
      </c>
      <c r="P15" s="28">
        <v>1.5416666269302368</v>
      </c>
      <c r="Q15" s="2"/>
      <c r="R15" s="2"/>
    </row>
    <row r="16" spans="1:18" x14ac:dyDescent="0.25">
      <c r="A16" s="11" t="str">
        <f t="shared" si="5"/>
        <v>AUT_2015</v>
      </c>
      <c r="B16" t="s">
        <v>6</v>
      </c>
      <c r="C16" s="7" t="s">
        <v>40</v>
      </c>
      <c r="D16" s="6">
        <v>2015</v>
      </c>
      <c r="E16" s="21">
        <f t="shared" si="1"/>
        <v>1.3227995969355106</v>
      </c>
      <c r="F16" s="27">
        <f t="shared" si="2"/>
        <v>1.1100840866565704</v>
      </c>
      <c r="G16" s="17">
        <v>1.2307143211364746</v>
      </c>
      <c r="H16" s="28">
        <v>0.98945385217666626</v>
      </c>
      <c r="I16" s="27">
        <f t="shared" si="3"/>
        <v>0.50789998471736908</v>
      </c>
      <c r="J16" s="26">
        <v>0.84539997577667236</v>
      </c>
      <c r="K16" s="19">
        <v>0.1703999936580658</v>
      </c>
      <c r="L16" s="27">
        <f t="shared" si="4"/>
        <v>1.8366071581840515</v>
      </c>
      <c r="M16" s="26">
        <v>3.8571429252624512</v>
      </c>
      <c r="N16" s="26">
        <v>0.73333334922790527</v>
      </c>
      <c r="O16" s="26">
        <v>1.2142857313156128</v>
      </c>
      <c r="P16" s="28">
        <v>1.5416666269302368</v>
      </c>
      <c r="Q16" s="2"/>
      <c r="R16" s="2"/>
    </row>
    <row r="17" spans="1:18" x14ac:dyDescent="0.25">
      <c r="A17" s="11" t="str">
        <f t="shared" si="5"/>
        <v>AUT_2016</v>
      </c>
      <c r="B17" t="s">
        <v>6</v>
      </c>
      <c r="C17" s="7" t="s">
        <v>40</v>
      </c>
      <c r="D17" s="6">
        <v>2016</v>
      </c>
      <c r="E17" s="21">
        <f t="shared" si="1"/>
        <v>1.3211305029690266</v>
      </c>
      <c r="F17" s="27">
        <f t="shared" si="2"/>
        <v>1.1034077107906342</v>
      </c>
      <c r="G17" s="17">
        <v>1.2200000286102295</v>
      </c>
      <c r="H17" s="28">
        <v>0.98681539297103882</v>
      </c>
      <c r="I17" s="27">
        <f t="shared" si="3"/>
        <v>0.50789998471736908</v>
      </c>
      <c r="J17" s="26">
        <v>0.84539997577667236</v>
      </c>
      <c r="K17" s="19">
        <v>0.1703999936580658</v>
      </c>
      <c r="L17" s="27">
        <f t="shared" si="4"/>
        <v>1.8366071581840515</v>
      </c>
      <c r="M17" s="26">
        <v>3.8571429252624512</v>
      </c>
      <c r="N17" s="26">
        <v>0.73333334922790527</v>
      </c>
      <c r="O17" s="26">
        <v>1.2142857313156128</v>
      </c>
      <c r="P17" s="28">
        <v>1.5416666269302368</v>
      </c>
      <c r="Q17" s="2"/>
      <c r="R17" s="2"/>
    </row>
    <row r="18" spans="1:18" x14ac:dyDescent="0.25">
      <c r="A18" s="11" t="str">
        <f t="shared" si="5"/>
        <v>AUT_2017</v>
      </c>
      <c r="B18" t="s">
        <v>6</v>
      </c>
      <c r="C18" s="7" t="s">
        <v>40</v>
      </c>
      <c r="D18" s="6">
        <v>2017</v>
      </c>
      <c r="E18" s="21">
        <f t="shared" si="1"/>
        <v>1.3194614090025425</v>
      </c>
      <c r="F18" s="27">
        <f t="shared" si="2"/>
        <v>1.0967313349246979</v>
      </c>
      <c r="G18" s="17">
        <v>1.2092857360839844</v>
      </c>
      <c r="H18" s="28">
        <v>0.98417693376541138</v>
      </c>
      <c r="I18" s="27">
        <f t="shared" si="3"/>
        <v>0.50789998471736908</v>
      </c>
      <c r="J18" s="26">
        <v>0.84539997577667236</v>
      </c>
      <c r="K18" s="19">
        <v>0.1703999936580658</v>
      </c>
      <c r="L18" s="27">
        <f t="shared" si="4"/>
        <v>1.8366071581840515</v>
      </c>
      <c r="M18" s="26">
        <v>3.8571429252624512</v>
      </c>
      <c r="N18" s="26">
        <v>0.73333334922790527</v>
      </c>
      <c r="O18" s="26">
        <v>1.2142857313156128</v>
      </c>
      <c r="P18" s="28">
        <v>1.5416666269302368</v>
      </c>
      <c r="Q18" s="2"/>
      <c r="R18" s="2"/>
    </row>
    <row r="19" spans="1:18" x14ac:dyDescent="0.25">
      <c r="A19" s="11" t="str">
        <f t="shared" si="5"/>
        <v>AUT_2018</v>
      </c>
      <c r="B19" t="s">
        <v>6</v>
      </c>
      <c r="C19" s="7" t="s">
        <v>40</v>
      </c>
      <c r="D19" s="6">
        <v>2018</v>
      </c>
      <c r="E19" s="21">
        <f t="shared" si="1"/>
        <v>1.2999351657927036</v>
      </c>
      <c r="F19" s="27">
        <f t="shared" si="2"/>
        <v>1.0900549590587616</v>
      </c>
      <c r="G19" s="17">
        <v>1.1985714435577393</v>
      </c>
      <c r="H19" s="28">
        <v>0.98153847455978394</v>
      </c>
      <c r="I19" s="27">
        <f t="shared" si="3"/>
        <v>0.50789998471736908</v>
      </c>
      <c r="J19" s="26">
        <v>0.84539997577667236</v>
      </c>
      <c r="K19" s="19">
        <v>0.1703999936580658</v>
      </c>
      <c r="L19" s="27">
        <f t="shared" si="4"/>
        <v>1.8008928596973419</v>
      </c>
      <c r="M19" s="26">
        <v>3.8571429252624512</v>
      </c>
      <c r="N19" s="26">
        <v>0.73333334922790527</v>
      </c>
      <c r="O19" s="26">
        <v>1.0714285373687744</v>
      </c>
      <c r="P19" s="28">
        <v>1.5416666269302368</v>
      </c>
      <c r="Q19" s="2"/>
      <c r="R19" s="2"/>
    </row>
    <row r="20" spans="1:18" x14ac:dyDescent="0.25">
      <c r="A20" s="11" t="str">
        <f t="shared" ref="A20:A25" si="6">"BEL"&amp;"_"&amp;D20</f>
        <v>BEL_2013</v>
      </c>
      <c r="B20" t="s">
        <v>7</v>
      </c>
      <c r="C20" s="8" t="s">
        <v>41</v>
      </c>
      <c r="D20" s="4">
        <v>2013</v>
      </c>
      <c r="E20" s="9">
        <f t="shared" si="1"/>
        <v>1.7781485617160797</v>
      </c>
      <c r="F20" s="22">
        <f t="shared" si="2"/>
        <v>1.5313442945480347</v>
      </c>
      <c r="G20" s="3">
        <v>1.2857142686843872</v>
      </c>
      <c r="H20" s="23">
        <v>1.7769743204116821</v>
      </c>
      <c r="I20" s="22">
        <f t="shared" si="3"/>
        <v>1.2584999799728394</v>
      </c>
      <c r="J20" s="5">
        <v>1.2960000038146973</v>
      </c>
      <c r="K20" s="18">
        <v>1.2209999561309814</v>
      </c>
      <c r="L20" s="22">
        <f t="shared" si="4"/>
        <v>2.1613749861717224</v>
      </c>
      <c r="M20" s="5">
        <v>4.5</v>
      </c>
      <c r="N20" s="5">
        <v>1.6454999446868896</v>
      </c>
      <c r="O20" s="5">
        <v>1.5</v>
      </c>
      <c r="P20" s="23">
        <v>1</v>
      </c>
      <c r="Q20" s="2"/>
      <c r="R20" s="2"/>
    </row>
    <row r="21" spans="1:18" x14ac:dyDescent="0.25">
      <c r="A21" s="11" t="str">
        <f t="shared" si="6"/>
        <v>BEL_2014</v>
      </c>
      <c r="B21" t="s">
        <v>7</v>
      </c>
      <c r="C21" s="8" t="s">
        <v>41</v>
      </c>
      <c r="D21" s="4">
        <v>2014</v>
      </c>
      <c r="E21" s="9">
        <f t="shared" si="1"/>
        <v>1.7377360612154007</v>
      </c>
      <c r="F21" s="22">
        <f t="shared" si="2"/>
        <v>1.5313442945480347</v>
      </c>
      <c r="G21" s="3">
        <v>1.2857142686843872</v>
      </c>
      <c r="H21" s="23">
        <v>1.7769743204116821</v>
      </c>
      <c r="I21" s="22">
        <f t="shared" si="3"/>
        <v>1.2584999799728394</v>
      </c>
      <c r="J21" s="5">
        <v>1.2960000038146973</v>
      </c>
      <c r="K21" s="18">
        <v>1.2209999561309814</v>
      </c>
      <c r="L21" s="22">
        <f t="shared" si="4"/>
        <v>2.0805499851703644</v>
      </c>
      <c r="M21" s="5">
        <v>4.1807999610900879</v>
      </c>
      <c r="N21" s="5">
        <v>1.6413999795913696</v>
      </c>
      <c r="O21" s="5">
        <v>1.5</v>
      </c>
      <c r="P21" s="23">
        <v>1</v>
      </c>
      <c r="Q21" s="2"/>
      <c r="R21" s="2"/>
    </row>
    <row r="22" spans="1:18" x14ac:dyDescent="0.25">
      <c r="A22" s="11" t="str">
        <f t="shared" si="6"/>
        <v>BEL_2015</v>
      </c>
      <c r="B22" t="s">
        <v>7</v>
      </c>
      <c r="C22" s="8" t="s">
        <v>41</v>
      </c>
      <c r="D22" s="4">
        <v>2015</v>
      </c>
      <c r="E22" s="9">
        <f t="shared" si="1"/>
        <v>1.7285735607147217</v>
      </c>
      <c r="F22" s="22">
        <f t="shared" si="2"/>
        <v>1.5313442945480347</v>
      </c>
      <c r="G22" s="3">
        <v>1.2857142686843872</v>
      </c>
      <c r="H22" s="23">
        <v>1.7769743204116821</v>
      </c>
      <c r="I22" s="22">
        <f t="shared" si="3"/>
        <v>1.2584999799728394</v>
      </c>
      <c r="J22" s="5">
        <v>1.2960000038146973</v>
      </c>
      <c r="K22" s="18">
        <v>1.2209999561309814</v>
      </c>
      <c r="L22" s="22">
        <f t="shared" si="4"/>
        <v>2.0622249841690063</v>
      </c>
      <c r="M22" s="5">
        <v>4.1115999221801758</v>
      </c>
      <c r="N22" s="5">
        <v>1.6373000144958496</v>
      </c>
      <c r="O22" s="5">
        <v>1.5</v>
      </c>
      <c r="P22" s="23">
        <v>1</v>
      </c>
      <c r="Q22" s="2"/>
      <c r="R22" s="2"/>
    </row>
    <row r="23" spans="1:18" x14ac:dyDescent="0.25">
      <c r="A23" s="11" t="str">
        <f t="shared" si="6"/>
        <v>BEL_2016</v>
      </c>
      <c r="B23" t="s">
        <v>7</v>
      </c>
      <c r="C23" s="8" t="s">
        <v>41</v>
      </c>
      <c r="D23" s="4">
        <v>2016</v>
      </c>
      <c r="E23" s="9">
        <f t="shared" si="1"/>
        <v>1.5819110944867134</v>
      </c>
      <c r="F23" s="22">
        <f t="shared" si="2"/>
        <v>1.5313442945480347</v>
      </c>
      <c r="G23" s="3">
        <v>1.2857142686843872</v>
      </c>
      <c r="H23" s="23">
        <v>1.7769743204116821</v>
      </c>
      <c r="I23" s="22">
        <f t="shared" si="3"/>
        <v>0.95849999785423279</v>
      </c>
      <c r="J23" s="5">
        <v>0.99599999189376831</v>
      </c>
      <c r="K23" s="18">
        <v>0.92100000381469727</v>
      </c>
      <c r="L23" s="22">
        <f t="shared" si="4"/>
        <v>1.9189000427722931</v>
      </c>
      <c r="M23" s="5">
        <v>3.5424001216888428</v>
      </c>
      <c r="N23" s="5">
        <v>1.6332000494003296</v>
      </c>
      <c r="O23" s="5">
        <v>1.5</v>
      </c>
      <c r="P23" s="23">
        <v>1</v>
      </c>
      <c r="Q23" s="2"/>
      <c r="R23" s="2"/>
    </row>
    <row r="24" spans="1:18" x14ac:dyDescent="0.25">
      <c r="A24" s="11" t="str">
        <f t="shared" si="6"/>
        <v>BEL_2017</v>
      </c>
      <c r="B24" t="s">
        <v>7</v>
      </c>
      <c r="C24" s="8" t="s">
        <v>41</v>
      </c>
      <c r="D24" s="4">
        <v>2017</v>
      </c>
      <c r="E24" s="9">
        <f t="shared" si="1"/>
        <v>1.5727485790848732</v>
      </c>
      <c r="F24" s="22">
        <f t="shared" si="2"/>
        <v>1.5313442945480347</v>
      </c>
      <c r="G24" s="3">
        <v>1.2857142686843872</v>
      </c>
      <c r="H24" s="23">
        <v>1.7769743204116821</v>
      </c>
      <c r="I24" s="22">
        <f t="shared" si="3"/>
        <v>0.95849999785423279</v>
      </c>
      <c r="J24" s="5">
        <v>0.99599999189376831</v>
      </c>
      <c r="K24" s="18">
        <v>0.92100000381469727</v>
      </c>
      <c r="L24" s="22">
        <f t="shared" si="4"/>
        <v>1.9005750119686127</v>
      </c>
      <c r="M24" s="5">
        <v>3.4732000827789307</v>
      </c>
      <c r="N24" s="5">
        <v>1.62909996509552</v>
      </c>
      <c r="O24" s="5">
        <v>1.5</v>
      </c>
      <c r="P24" s="23">
        <v>1</v>
      </c>
      <c r="Q24" s="2"/>
      <c r="R24" s="2"/>
    </row>
    <row r="25" spans="1:18" x14ac:dyDescent="0.25">
      <c r="A25" s="11" t="str">
        <f t="shared" si="6"/>
        <v>BEL_2018</v>
      </c>
      <c r="B25" t="s">
        <v>7</v>
      </c>
      <c r="C25" s="8" t="s">
        <v>41</v>
      </c>
      <c r="D25" s="4">
        <v>2018</v>
      </c>
      <c r="E25" s="9">
        <f t="shared" si="1"/>
        <v>1.3982930555939674</v>
      </c>
      <c r="F25" s="22">
        <f t="shared" si="2"/>
        <v>0.87017220258712769</v>
      </c>
      <c r="G25" s="3">
        <v>1.1428571939468384</v>
      </c>
      <c r="H25" s="23">
        <v>0.59748721122741699</v>
      </c>
      <c r="I25" s="22">
        <f t="shared" si="3"/>
        <v>0.95849999785423279</v>
      </c>
      <c r="J25" s="5">
        <v>0.99599999189376831</v>
      </c>
      <c r="K25" s="18">
        <v>0.92100000381469727</v>
      </c>
      <c r="L25" s="22">
        <f t="shared" si="4"/>
        <v>1.8822500109672546</v>
      </c>
      <c r="M25" s="5">
        <v>3.4040000438690186</v>
      </c>
      <c r="N25" s="5">
        <v>1.625</v>
      </c>
      <c r="O25" s="5">
        <v>1.5</v>
      </c>
      <c r="P25" s="23">
        <v>1</v>
      </c>
      <c r="Q25" s="2"/>
      <c r="R25" s="2"/>
    </row>
    <row r="26" spans="1:18" x14ac:dyDescent="0.25">
      <c r="A26" s="11" t="str">
        <f t="shared" ref="A26:A31" si="7">"CAN"&amp;"_"&amp;D26</f>
        <v>CAN_2013</v>
      </c>
      <c r="B26" t="s">
        <v>8</v>
      </c>
      <c r="C26" s="7" t="s">
        <v>42</v>
      </c>
      <c r="D26" s="6">
        <v>2013</v>
      </c>
      <c r="E26" s="21">
        <f t="shared" si="1"/>
        <v>1.5470352694392204</v>
      </c>
      <c r="F26" s="27">
        <f t="shared" si="2"/>
        <v>1.4244505763053894</v>
      </c>
      <c r="G26" s="17">
        <v>1.4642857313156128</v>
      </c>
      <c r="H26" s="28">
        <v>1.384615421295166</v>
      </c>
      <c r="I26" s="27">
        <f t="shared" si="3"/>
        <v>0.97499996423721313</v>
      </c>
      <c r="J26" s="26">
        <v>1.0499999523162842</v>
      </c>
      <c r="K26" s="19">
        <v>0.89999997615814209</v>
      </c>
      <c r="L26" s="27">
        <f t="shared" si="4"/>
        <v>1.8943452686071396</v>
      </c>
      <c r="M26" s="26">
        <v>2.3571429252624512</v>
      </c>
      <c r="N26" s="26">
        <v>0.91666668653488159</v>
      </c>
      <c r="O26" s="26">
        <v>1.9285714626312256</v>
      </c>
      <c r="P26" s="28">
        <v>2.375</v>
      </c>
      <c r="Q26" s="2"/>
      <c r="R26" s="20"/>
    </row>
    <row r="27" spans="1:18" x14ac:dyDescent="0.25">
      <c r="A27" s="11" t="str">
        <f t="shared" si="7"/>
        <v>CAN_2014</v>
      </c>
      <c r="B27" t="s">
        <v>8</v>
      </c>
      <c r="C27" s="7" t="s">
        <v>42</v>
      </c>
      <c r="D27" s="6">
        <v>2014</v>
      </c>
      <c r="E27" s="21">
        <f t="shared" si="1"/>
        <v>1.5470352694392204</v>
      </c>
      <c r="F27" s="27">
        <f t="shared" si="2"/>
        <v>1.4244505763053894</v>
      </c>
      <c r="G27" s="17">
        <v>1.4642857313156128</v>
      </c>
      <c r="H27" s="28">
        <v>1.384615421295166</v>
      </c>
      <c r="I27" s="27">
        <f t="shared" si="3"/>
        <v>0.97499996423721313</v>
      </c>
      <c r="J27" s="26">
        <v>1.0499999523162842</v>
      </c>
      <c r="K27" s="19">
        <v>0.89999997615814209</v>
      </c>
      <c r="L27" s="27">
        <f t="shared" si="4"/>
        <v>1.8943452686071396</v>
      </c>
      <c r="M27" s="26">
        <v>2.3571429252624512</v>
      </c>
      <c r="N27" s="26">
        <v>0.91666668653488159</v>
      </c>
      <c r="O27" s="26">
        <v>1.9285714626312256</v>
      </c>
      <c r="P27" s="28">
        <v>2.375</v>
      </c>
      <c r="Q27" s="2"/>
      <c r="R27" s="20"/>
    </row>
    <row r="28" spans="1:18" x14ac:dyDescent="0.25">
      <c r="A28" s="11" t="str">
        <f t="shared" si="7"/>
        <v>CAN_2015</v>
      </c>
      <c r="B28" t="s">
        <v>8</v>
      </c>
      <c r="C28" s="7" t="s">
        <v>42</v>
      </c>
      <c r="D28" s="6">
        <v>2015</v>
      </c>
      <c r="E28" s="21">
        <f t="shared" si="1"/>
        <v>1.5470352694392204</v>
      </c>
      <c r="F28" s="27">
        <f t="shared" si="2"/>
        <v>1.4244505763053894</v>
      </c>
      <c r="G28" s="17">
        <v>1.4642857313156128</v>
      </c>
      <c r="H28" s="28">
        <v>1.384615421295166</v>
      </c>
      <c r="I28" s="27">
        <f t="shared" si="3"/>
        <v>0.97499996423721313</v>
      </c>
      <c r="J28" s="26">
        <v>1.0499999523162842</v>
      </c>
      <c r="K28" s="19">
        <v>0.89999997615814209</v>
      </c>
      <c r="L28" s="27">
        <f t="shared" si="4"/>
        <v>1.8943452686071396</v>
      </c>
      <c r="M28" s="26">
        <v>2.3571429252624512</v>
      </c>
      <c r="N28" s="26">
        <v>0.91666668653488159</v>
      </c>
      <c r="O28" s="26">
        <v>1.9285714626312256</v>
      </c>
      <c r="P28" s="28">
        <v>2.375</v>
      </c>
      <c r="Q28" s="2"/>
      <c r="R28" s="20"/>
    </row>
    <row r="29" spans="1:18" x14ac:dyDescent="0.25">
      <c r="A29" s="11" t="str">
        <f t="shared" si="7"/>
        <v>CAN_2016</v>
      </c>
      <c r="B29" t="s">
        <v>8</v>
      </c>
      <c r="C29" s="7" t="s">
        <v>42</v>
      </c>
      <c r="D29" s="6">
        <v>2016</v>
      </c>
      <c r="E29" s="21">
        <f t="shared" si="1"/>
        <v>1.5470352694392204</v>
      </c>
      <c r="F29" s="27">
        <f t="shared" si="2"/>
        <v>1.4244505763053894</v>
      </c>
      <c r="G29" s="17">
        <v>1.4642857313156128</v>
      </c>
      <c r="H29" s="28">
        <v>1.384615421295166</v>
      </c>
      <c r="I29" s="27">
        <f t="shared" si="3"/>
        <v>0.97499996423721313</v>
      </c>
      <c r="J29" s="26">
        <v>1.0499999523162842</v>
      </c>
      <c r="K29" s="19">
        <v>0.89999997615814209</v>
      </c>
      <c r="L29" s="27">
        <f t="shared" si="4"/>
        <v>1.8943452686071396</v>
      </c>
      <c r="M29" s="26">
        <v>2.3571429252624512</v>
      </c>
      <c r="N29" s="26">
        <v>0.91666668653488159</v>
      </c>
      <c r="O29" s="26">
        <v>1.9285714626312256</v>
      </c>
      <c r="P29" s="28">
        <v>2.375</v>
      </c>
      <c r="Q29" s="2"/>
      <c r="R29" s="20"/>
    </row>
    <row r="30" spans="1:18" x14ac:dyDescent="0.25">
      <c r="A30" s="11" t="str">
        <f t="shared" si="7"/>
        <v>CAN_2017</v>
      </c>
      <c r="B30" t="s">
        <v>8</v>
      </c>
      <c r="C30" s="7" t="s">
        <v>42</v>
      </c>
      <c r="D30" s="6">
        <v>2017</v>
      </c>
      <c r="E30" s="21">
        <f t="shared" si="1"/>
        <v>1.4720352813601494</v>
      </c>
      <c r="F30" s="27">
        <f t="shared" si="2"/>
        <v>1.4244505763053894</v>
      </c>
      <c r="G30" s="17">
        <v>1.4642857313156128</v>
      </c>
      <c r="H30" s="28">
        <v>1.384615421295166</v>
      </c>
      <c r="I30" s="27">
        <f t="shared" si="3"/>
        <v>0.67500001192092896</v>
      </c>
      <c r="J30" s="26">
        <v>0.75</v>
      </c>
      <c r="K30" s="19">
        <v>0.60000002384185791</v>
      </c>
      <c r="L30" s="27">
        <f t="shared" si="4"/>
        <v>1.8943452686071396</v>
      </c>
      <c r="M30" s="26">
        <v>2.3571429252624512</v>
      </c>
      <c r="N30" s="26">
        <v>0.91666668653488159</v>
      </c>
      <c r="O30" s="26">
        <v>1.9285714626312256</v>
      </c>
      <c r="P30" s="28">
        <v>2.375</v>
      </c>
      <c r="Q30" s="2"/>
      <c r="R30" s="20"/>
    </row>
    <row r="31" spans="1:18" x14ac:dyDescent="0.25">
      <c r="A31" s="11" t="str">
        <f t="shared" si="7"/>
        <v>CAN_2018</v>
      </c>
      <c r="B31" t="s">
        <v>8</v>
      </c>
      <c r="C31" s="7" t="s">
        <v>42</v>
      </c>
      <c r="D31" s="6">
        <v>2018</v>
      </c>
      <c r="E31" s="21">
        <f t="shared" si="1"/>
        <v>1.3381639495491982</v>
      </c>
      <c r="F31" s="27">
        <f t="shared" si="2"/>
        <v>1.3502747416496277</v>
      </c>
      <c r="G31" s="17">
        <v>1.3928571939468384</v>
      </c>
      <c r="H31" s="28">
        <v>1.307692289352417</v>
      </c>
      <c r="I31" s="27">
        <f t="shared" si="3"/>
        <v>0.67500001192092896</v>
      </c>
      <c r="J31" s="26">
        <v>0.75</v>
      </c>
      <c r="K31" s="19">
        <v>0.60000002384185791</v>
      </c>
      <c r="L31" s="27">
        <f t="shared" si="4"/>
        <v>1.663690522313118</v>
      </c>
      <c r="M31" s="26">
        <v>2.3571429252624512</v>
      </c>
      <c r="N31" s="26">
        <v>0.91666668653488159</v>
      </c>
      <c r="O31" s="26">
        <v>1.2142857313156128</v>
      </c>
      <c r="P31" s="28">
        <v>2.1666667461395264</v>
      </c>
      <c r="Q31" s="2"/>
      <c r="R31" s="20"/>
    </row>
    <row r="32" spans="1:18" x14ac:dyDescent="0.25">
      <c r="A32" s="11" t="str">
        <f t="shared" ref="A32:A37" si="8">"CHL"&amp;"_"&amp;D32</f>
        <v>CHL_2013</v>
      </c>
      <c r="B32" t="s">
        <v>9</v>
      </c>
      <c r="C32" s="8" t="s">
        <v>43</v>
      </c>
      <c r="D32" s="4">
        <v>2013</v>
      </c>
      <c r="E32" s="9">
        <f t="shared" si="1"/>
        <v>1.4577921070158482</v>
      </c>
      <c r="F32" s="22">
        <f t="shared" si="2"/>
        <v>1.5639065802097321</v>
      </c>
      <c r="G32" s="3">
        <v>0.57142859697341919</v>
      </c>
      <c r="H32" s="23">
        <v>2.5563845634460449</v>
      </c>
      <c r="I32" s="22">
        <f t="shared" si="3"/>
        <v>0.92499999701976776</v>
      </c>
      <c r="J32" s="5">
        <v>0.34999999403953552</v>
      </c>
      <c r="K32" s="18">
        <v>1.5</v>
      </c>
      <c r="L32" s="22">
        <f t="shared" si="4"/>
        <v>1.6711309254169464</v>
      </c>
      <c r="M32" s="5">
        <v>3.6428570747375488</v>
      </c>
      <c r="N32" s="5">
        <v>1</v>
      </c>
      <c r="O32" s="5">
        <v>0.5</v>
      </c>
      <c r="P32" s="23">
        <v>1.5416666269302368</v>
      </c>
      <c r="Q32" s="2"/>
      <c r="R32" s="2"/>
    </row>
    <row r="33" spans="1:18" x14ac:dyDescent="0.25">
      <c r="A33" s="11" t="str">
        <f t="shared" si="8"/>
        <v>CHL_2014</v>
      </c>
      <c r="B33" t="s">
        <v>9</v>
      </c>
      <c r="C33" s="8" t="s">
        <v>43</v>
      </c>
      <c r="D33" s="4">
        <v>2014</v>
      </c>
      <c r="E33" s="9">
        <f t="shared" si="1"/>
        <v>1.4577921070158482</v>
      </c>
      <c r="F33" s="22">
        <f t="shared" si="2"/>
        <v>1.5639065802097321</v>
      </c>
      <c r="G33" s="3">
        <v>0.57142859697341919</v>
      </c>
      <c r="H33" s="23">
        <v>2.5563845634460449</v>
      </c>
      <c r="I33" s="22">
        <f t="shared" si="3"/>
        <v>0.92499999701976776</v>
      </c>
      <c r="J33" s="5">
        <v>0.34999999403953552</v>
      </c>
      <c r="K33" s="18">
        <v>1.5</v>
      </c>
      <c r="L33" s="22">
        <f t="shared" si="4"/>
        <v>1.6711309254169464</v>
      </c>
      <c r="M33" s="5">
        <v>3.6428570747375488</v>
      </c>
      <c r="N33" s="5">
        <v>1</v>
      </c>
      <c r="O33" s="5">
        <v>0.5</v>
      </c>
      <c r="P33" s="23">
        <v>1.5416666269302368</v>
      </c>
      <c r="Q33" s="2"/>
      <c r="R33" s="2"/>
    </row>
    <row r="34" spans="1:18" x14ac:dyDescent="0.25">
      <c r="A34" s="11" t="str">
        <f t="shared" si="8"/>
        <v>CHL_2015</v>
      </c>
      <c r="B34" t="s">
        <v>9</v>
      </c>
      <c r="C34" s="8" t="s">
        <v>43</v>
      </c>
      <c r="D34" s="4">
        <v>2015</v>
      </c>
      <c r="E34" s="9">
        <f t="shared" si="1"/>
        <v>1.4577921070158482</v>
      </c>
      <c r="F34" s="22">
        <f t="shared" si="2"/>
        <v>1.5639065802097321</v>
      </c>
      <c r="G34" s="3">
        <v>0.57142859697341919</v>
      </c>
      <c r="H34" s="23">
        <v>2.5563845634460449</v>
      </c>
      <c r="I34" s="22">
        <f t="shared" si="3"/>
        <v>0.92499999701976776</v>
      </c>
      <c r="J34" s="5">
        <v>0.34999999403953552</v>
      </c>
      <c r="K34" s="18">
        <v>1.5</v>
      </c>
      <c r="L34" s="22">
        <f t="shared" si="4"/>
        <v>1.6711309254169464</v>
      </c>
      <c r="M34" s="5">
        <v>3.6428570747375488</v>
      </c>
      <c r="N34" s="5">
        <v>1</v>
      </c>
      <c r="O34" s="5">
        <v>0.5</v>
      </c>
      <c r="P34" s="23">
        <v>1.5416666269302368</v>
      </c>
      <c r="Q34" s="2"/>
      <c r="R34" s="2"/>
    </row>
    <row r="35" spans="1:18" x14ac:dyDescent="0.25">
      <c r="A35" s="11" t="str">
        <f t="shared" si="8"/>
        <v>CHL_2016</v>
      </c>
      <c r="B35" t="s">
        <v>9</v>
      </c>
      <c r="C35" s="8" t="s">
        <v>43</v>
      </c>
      <c r="D35" s="4">
        <v>2016</v>
      </c>
      <c r="E35" s="9">
        <f t="shared" si="1"/>
        <v>1.4577921070158482</v>
      </c>
      <c r="F35" s="22">
        <f t="shared" si="2"/>
        <v>1.5639065802097321</v>
      </c>
      <c r="G35" s="3">
        <v>0.57142859697341919</v>
      </c>
      <c r="H35" s="23">
        <v>2.5563845634460449</v>
      </c>
      <c r="I35" s="22">
        <f t="shared" si="3"/>
        <v>0.92499999701976776</v>
      </c>
      <c r="J35" s="5">
        <v>0.34999999403953552</v>
      </c>
      <c r="K35" s="18">
        <v>1.5</v>
      </c>
      <c r="L35" s="22">
        <f t="shared" si="4"/>
        <v>1.6711309254169464</v>
      </c>
      <c r="M35" s="5">
        <v>3.6428570747375488</v>
      </c>
      <c r="N35" s="5">
        <v>1</v>
      </c>
      <c r="O35" s="5">
        <v>0.5</v>
      </c>
      <c r="P35" s="23">
        <v>1.5416666269302368</v>
      </c>
      <c r="Q35" s="2"/>
      <c r="R35" s="2"/>
    </row>
    <row r="36" spans="1:18" x14ac:dyDescent="0.25">
      <c r="A36" s="11" t="str">
        <f t="shared" si="8"/>
        <v>CHL_2017</v>
      </c>
      <c r="B36" t="s">
        <v>9</v>
      </c>
      <c r="C36" s="8" t="s">
        <v>43</v>
      </c>
      <c r="D36" s="4">
        <v>2017</v>
      </c>
      <c r="E36" s="9">
        <f t="shared" si="1"/>
        <v>1.4577921070158482</v>
      </c>
      <c r="F36" s="22">
        <f t="shared" si="2"/>
        <v>1.5639065802097321</v>
      </c>
      <c r="G36" s="3">
        <v>0.57142859697341919</v>
      </c>
      <c r="H36" s="23">
        <v>2.5563845634460449</v>
      </c>
      <c r="I36" s="22">
        <f t="shared" si="3"/>
        <v>0.92499999701976776</v>
      </c>
      <c r="J36" s="5">
        <v>0.34999999403953552</v>
      </c>
      <c r="K36" s="18">
        <v>1.5</v>
      </c>
      <c r="L36" s="22">
        <f t="shared" si="4"/>
        <v>1.6711309254169464</v>
      </c>
      <c r="M36" s="5">
        <v>3.6428570747375488</v>
      </c>
      <c r="N36" s="5">
        <v>1</v>
      </c>
      <c r="O36" s="5">
        <v>0.5</v>
      </c>
      <c r="P36" s="23">
        <v>1.5416666269302368</v>
      </c>
      <c r="Q36" s="2"/>
      <c r="R36" s="2"/>
    </row>
    <row r="37" spans="1:18" x14ac:dyDescent="0.25">
      <c r="A37" s="11" t="str">
        <f t="shared" si="8"/>
        <v>CHL_2018</v>
      </c>
      <c r="B37" t="s">
        <v>9</v>
      </c>
      <c r="C37" s="8" t="s">
        <v>43</v>
      </c>
      <c r="D37" s="4">
        <v>2018</v>
      </c>
      <c r="E37" s="9">
        <f t="shared" si="1"/>
        <v>1.4859514571726322</v>
      </c>
      <c r="F37" s="22">
        <f t="shared" si="2"/>
        <v>1.6765439808368683</v>
      </c>
      <c r="G37" s="3">
        <v>0.6428571343421936</v>
      </c>
      <c r="H37" s="23">
        <v>2.710230827331543</v>
      </c>
      <c r="I37" s="22">
        <f t="shared" si="3"/>
        <v>0.92499999701976776</v>
      </c>
      <c r="J37" s="5">
        <v>0.34999999403953552</v>
      </c>
      <c r="K37" s="18">
        <v>1.5</v>
      </c>
      <c r="L37" s="22">
        <f t="shared" si="4"/>
        <v>1.6711309254169464</v>
      </c>
      <c r="M37" s="5">
        <v>3.6428570747375488</v>
      </c>
      <c r="N37" s="5">
        <v>1</v>
      </c>
      <c r="O37" s="5">
        <v>0.5</v>
      </c>
      <c r="P37" s="23">
        <v>1.5416666269302368</v>
      </c>
      <c r="Q37" s="2"/>
      <c r="R37" s="2"/>
    </row>
    <row r="38" spans="1:18" x14ac:dyDescent="0.25">
      <c r="A38" s="11" t="str">
        <f t="shared" ref="A38:A43" si="9">"CZE"&amp;"_"&amp;D38</f>
        <v>CZE_2013</v>
      </c>
      <c r="B38" t="s">
        <v>10</v>
      </c>
      <c r="C38" s="7" t="s">
        <v>188</v>
      </c>
      <c r="D38" s="6">
        <v>2013</v>
      </c>
      <c r="E38" s="21">
        <f t="shared" si="1"/>
        <v>1.2983454503118992</v>
      </c>
      <c r="F38" s="27">
        <f t="shared" si="2"/>
        <v>0.66781045496463776</v>
      </c>
      <c r="G38" s="17">
        <v>1.0279285907745361</v>
      </c>
      <c r="H38" s="28">
        <v>0.30769231915473938</v>
      </c>
      <c r="I38" s="27">
        <f t="shared" si="3"/>
        <v>0.1875</v>
      </c>
      <c r="J38" s="26">
        <v>0.375</v>
      </c>
      <c r="K38" s="19">
        <v>0</v>
      </c>
      <c r="L38" s="27">
        <f t="shared" si="4"/>
        <v>2.1690356731414795</v>
      </c>
      <c r="M38" s="26">
        <v>4.4285712242126465</v>
      </c>
      <c r="N38" s="26">
        <v>1.5690000057220459</v>
      </c>
      <c r="O38" s="26">
        <v>1.4285714626312256</v>
      </c>
      <c r="P38" s="28">
        <v>1.25</v>
      </c>
      <c r="R38" s="2"/>
    </row>
    <row r="39" spans="1:18" x14ac:dyDescent="0.25">
      <c r="A39" s="11" t="str">
        <f t="shared" si="9"/>
        <v>CZE_2014</v>
      </c>
      <c r="B39" t="s">
        <v>10</v>
      </c>
      <c r="C39" s="7" t="s">
        <v>188</v>
      </c>
      <c r="D39" s="6">
        <v>2014</v>
      </c>
      <c r="E39" s="21">
        <f t="shared" si="1"/>
        <v>1.2903704531490803</v>
      </c>
      <c r="F39" s="27">
        <f t="shared" si="2"/>
        <v>0.66781045496463776</v>
      </c>
      <c r="G39" s="17">
        <v>1.0279285907745361</v>
      </c>
      <c r="H39" s="28">
        <v>0.30769231915473938</v>
      </c>
      <c r="I39" s="27">
        <f t="shared" si="3"/>
        <v>0.1875</v>
      </c>
      <c r="J39" s="26">
        <v>0.375</v>
      </c>
      <c r="K39" s="19">
        <v>0</v>
      </c>
      <c r="L39" s="27">
        <f t="shared" si="4"/>
        <v>2.1530856788158417</v>
      </c>
      <c r="M39" s="26">
        <v>4.4285712242126465</v>
      </c>
      <c r="N39" s="26">
        <v>1.5052000284194946</v>
      </c>
      <c r="O39" s="26">
        <v>1.4285714626312256</v>
      </c>
      <c r="P39" s="28">
        <v>1.25</v>
      </c>
      <c r="R39" s="2"/>
    </row>
    <row r="40" spans="1:18" x14ac:dyDescent="0.25">
      <c r="A40" s="11" t="str">
        <f t="shared" si="9"/>
        <v>CZE_2015</v>
      </c>
      <c r="B40" t="s">
        <v>10</v>
      </c>
      <c r="C40" s="7" t="s">
        <v>188</v>
      </c>
      <c r="D40" s="6">
        <v>2015</v>
      </c>
      <c r="E40" s="21">
        <f t="shared" si="1"/>
        <v>1.2823954559862614</v>
      </c>
      <c r="F40" s="27">
        <f t="shared" si="2"/>
        <v>0.66781045496463776</v>
      </c>
      <c r="G40" s="17">
        <v>1.0279285907745361</v>
      </c>
      <c r="H40" s="28">
        <v>0.30769231915473938</v>
      </c>
      <c r="I40" s="27">
        <f t="shared" si="3"/>
        <v>0.1875</v>
      </c>
      <c r="J40" s="26">
        <v>0.375</v>
      </c>
      <c r="K40" s="19">
        <v>0</v>
      </c>
      <c r="L40" s="27">
        <f t="shared" si="4"/>
        <v>2.1371356844902039</v>
      </c>
      <c r="M40" s="26">
        <v>4.4285712242126465</v>
      </c>
      <c r="N40" s="26">
        <v>1.4414000511169434</v>
      </c>
      <c r="O40" s="26">
        <v>1.4285714626312256</v>
      </c>
      <c r="P40" s="28">
        <v>1.25</v>
      </c>
      <c r="R40" s="2"/>
    </row>
    <row r="41" spans="1:18" x14ac:dyDescent="0.25">
      <c r="A41" s="11" t="str">
        <f t="shared" si="9"/>
        <v>CZE_2016</v>
      </c>
      <c r="B41" t="s">
        <v>10</v>
      </c>
      <c r="C41" s="7" t="s">
        <v>188</v>
      </c>
      <c r="D41" s="6">
        <v>2016</v>
      </c>
      <c r="E41" s="21">
        <f t="shared" si="1"/>
        <v>1.2744204439222813</v>
      </c>
      <c r="F41" s="27">
        <f t="shared" si="2"/>
        <v>0.66781045496463776</v>
      </c>
      <c r="G41" s="17">
        <v>1.0279285907745361</v>
      </c>
      <c r="H41" s="28">
        <v>0.30769231915473938</v>
      </c>
      <c r="I41" s="27">
        <f t="shared" si="3"/>
        <v>0.1875</v>
      </c>
      <c r="J41" s="26">
        <v>0.375</v>
      </c>
      <c r="K41" s="19">
        <v>0</v>
      </c>
      <c r="L41" s="27">
        <f t="shared" si="4"/>
        <v>2.1211856603622437</v>
      </c>
      <c r="M41" s="26">
        <v>4.4285712242126465</v>
      </c>
      <c r="N41" s="26">
        <v>1.3775999546051025</v>
      </c>
      <c r="O41" s="26">
        <v>1.4285714626312256</v>
      </c>
      <c r="P41" s="28">
        <v>1.25</v>
      </c>
      <c r="R41" s="2"/>
    </row>
    <row r="42" spans="1:18" x14ac:dyDescent="0.25">
      <c r="A42" s="11" t="str">
        <f t="shared" si="9"/>
        <v>CZE_2017</v>
      </c>
      <c r="B42" t="s">
        <v>10</v>
      </c>
      <c r="C42" s="7" t="s">
        <v>188</v>
      </c>
      <c r="D42" s="6">
        <v>2017</v>
      </c>
      <c r="E42" s="21">
        <f t="shared" si="1"/>
        <v>1.2664454467594624</v>
      </c>
      <c r="F42" s="27">
        <f t="shared" si="2"/>
        <v>0.66781045496463776</v>
      </c>
      <c r="G42" s="17">
        <v>1.0279285907745361</v>
      </c>
      <c r="H42" s="28">
        <v>0.30769231915473938</v>
      </c>
      <c r="I42" s="27">
        <f t="shared" si="3"/>
        <v>0.1875</v>
      </c>
      <c r="J42" s="26">
        <v>0.375</v>
      </c>
      <c r="K42" s="19">
        <v>0</v>
      </c>
      <c r="L42" s="27">
        <f t="shared" si="4"/>
        <v>2.1052356660366058</v>
      </c>
      <c r="M42" s="26">
        <v>4.4285712242126465</v>
      </c>
      <c r="N42" s="26">
        <v>1.3137999773025513</v>
      </c>
      <c r="O42" s="26">
        <v>1.4285714626312256</v>
      </c>
      <c r="P42" s="28">
        <v>1.25</v>
      </c>
      <c r="R42" s="2"/>
    </row>
    <row r="43" spans="1:18" x14ac:dyDescent="0.25">
      <c r="A43" s="11" t="str">
        <f t="shared" si="9"/>
        <v>CZE_2018</v>
      </c>
      <c r="B43" t="s">
        <v>10</v>
      </c>
      <c r="C43" s="7" t="s">
        <v>188</v>
      </c>
      <c r="D43" s="6">
        <v>2018</v>
      </c>
      <c r="E43" s="21">
        <f t="shared" si="1"/>
        <v>1.2261787839233875</v>
      </c>
      <c r="F43" s="27">
        <f t="shared" si="2"/>
        <v>0.66781045496463776</v>
      </c>
      <c r="G43" s="17">
        <v>1.0279285907745361</v>
      </c>
      <c r="H43" s="28">
        <v>0.30769231915473938</v>
      </c>
      <c r="I43" s="27">
        <f t="shared" si="3"/>
        <v>0.22499999403953552</v>
      </c>
      <c r="J43" s="26">
        <v>0.44999998807907104</v>
      </c>
      <c r="K43" s="19">
        <v>0</v>
      </c>
      <c r="L43" s="27">
        <f t="shared" si="4"/>
        <v>2.0059523433446884</v>
      </c>
      <c r="M43" s="26">
        <v>4.4285712242126465</v>
      </c>
      <c r="N43" s="26">
        <v>0.91666668653488159</v>
      </c>
      <c r="O43" s="26">
        <v>1.4285714626312256</v>
      </c>
      <c r="P43" s="28">
        <v>1.25</v>
      </c>
      <c r="R43" s="2"/>
    </row>
    <row r="44" spans="1:18" x14ac:dyDescent="0.25">
      <c r="A44" s="11" t="str">
        <f t="shared" ref="A44:A49" si="10">"DNK"&amp;"_"&amp;D44</f>
        <v>DNK_2013</v>
      </c>
      <c r="B44" t="s">
        <v>11</v>
      </c>
      <c r="C44" s="8" t="s">
        <v>44</v>
      </c>
      <c r="D44" s="4">
        <v>2013</v>
      </c>
      <c r="E44" s="9">
        <f t="shared" si="1"/>
        <v>1.1575773842632771</v>
      </c>
      <c r="F44" s="22">
        <f t="shared" si="2"/>
        <v>1.5583333373069763</v>
      </c>
      <c r="G44" s="3">
        <v>1.6000000238418579</v>
      </c>
      <c r="H44" s="23">
        <v>1.5166666507720947</v>
      </c>
      <c r="I44" s="22">
        <f t="shared" si="3"/>
        <v>7.5000002980232239E-2</v>
      </c>
      <c r="J44" s="5">
        <v>0.15000000596046448</v>
      </c>
      <c r="K44" s="18">
        <v>0</v>
      </c>
      <c r="L44" s="22">
        <f t="shared" si="4"/>
        <v>1.4984880983829498</v>
      </c>
      <c r="M44" s="5">
        <v>2.3571429252624512</v>
      </c>
      <c r="N44" s="5">
        <v>0.27966666221618652</v>
      </c>
      <c r="O44" s="5">
        <v>1.3571428060531616</v>
      </c>
      <c r="P44" s="23">
        <v>2</v>
      </c>
      <c r="R44" s="2"/>
    </row>
    <row r="45" spans="1:18" x14ac:dyDescent="0.25">
      <c r="A45" s="11" t="str">
        <f t="shared" si="10"/>
        <v>DNK_2014</v>
      </c>
      <c r="B45" t="s">
        <v>11</v>
      </c>
      <c r="C45" s="8" t="s">
        <v>44</v>
      </c>
      <c r="D45" s="4">
        <v>2014</v>
      </c>
      <c r="E45" s="9">
        <f t="shared" si="1"/>
        <v>1.1516023799777031</v>
      </c>
      <c r="F45" s="22">
        <f t="shared" si="2"/>
        <v>1.5345333218574524</v>
      </c>
      <c r="G45" s="3">
        <v>1.5723999738693237</v>
      </c>
      <c r="H45" s="23">
        <v>1.4966666698455811</v>
      </c>
      <c r="I45" s="22">
        <f t="shared" si="3"/>
        <v>7.5000002980232239E-2</v>
      </c>
      <c r="J45" s="5">
        <v>0.15000000596046448</v>
      </c>
      <c r="K45" s="18">
        <v>0</v>
      </c>
      <c r="L45" s="22">
        <f t="shared" si="4"/>
        <v>1.4984380975365639</v>
      </c>
      <c r="M45" s="5">
        <v>2.3571429252624512</v>
      </c>
      <c r="N45" s="5">
        <v>0.2794666588306427</v>
      </c>
      <c r="O45" s="5">
        <v>1.3571428060531616</v>
      </c>
      <c r="P45" s="23">
        <v>2</v>
      </c>
      <c r="R45" s="2"/>
    </row>
    <row r="46" spans="1:18" x14ac:dyDescent="0.25">
      <c r="A46" s="11" t="str">
        <f t="shared" si="10"/>
        <v>DNK_2015</v>
      </c>
      <c r="B46" t="s">
        <v>11</v>
      </c>
      <c r="C46" s="8" t="s">
        <v>44</v>
      </c>
      <c r="D46" s="4">
        <v>2015</v>
      </c>
      <c r="E46" s="9">
        <f t="shared" si="1"/>
        <v>1.1456273905932903</v>
      </c>
      <c r="F46" s="22">
        <f t="shared" si="2"/>
        <v>1.5107333660125732</v>
      </c>
      <c r="G46" s="3">
        <v>1.5448000431060791</v>
      </c>
      <c r="H46" s="23">
        <v>1.4766666889190674</v>
      </c>
      <c r="I46" s="22">
        <f t="shared" si="3"/>
        <v>7.5000002980232239E-2</v>
      </c>
      <c r="J46" s="5">
        <v>0.15000000596046448</v>
      </c>
      <c r="K46" s="18">
        <v>0</v>
      </c>
      <c r="L46" s="22">
        <f t="shared" si="4"/>
        <v>1.4983880966901779</v>
      </c>
      <c r="M46" s="5">
        <v>2.3571429252624512</v>
      </c>
      <c r="N46" s="5">
        <v>0.27926665544509888</v>
      </c>
      <c r="O46" s="5">
        <v>1.3571428060531616</v>
      </c>
      <c r="P46" s="23">
        <v>2</v>
      </c>
      <c r="R46" s="2"/>
    </row>
    <row r="47" spans="1:18" x14ac:dyDescent="0.25">
      <c r="A47" s="11" t="str">
        <f t="shared" si="10"/>
        <v>DNK_2016</v>
      </c>
      <c r="B47" t="s">
        <v>11</v>
      </c>
      <c r="C47" s="8" t="s">
        <v>44</v>
      </c>
      <c r="D47" s="4">
        <v>2016</v>
      </c>
      <c r="E47" s="9">
        <f t="shared" si="1"/>
        <v>1.0725345313549042</v>
      </c>
      <c r="F47" s="22">
        <f t="shared" si="2"/>
        <v>1.2184619307518005</v>
      </c>
      <c r="G47" s="3">
        <v>0.98025715351104736</v>
      </c>
      <c r="H47" s="23">
        <v>1.4566667079925537</v>
      </c>
      <c r="I47" s="22">
        <f t="shared" si="3"/>
        <v>7.5000002980232239E-2</v>
      </c>
      <c r="J47" s="5">
        <v>0.15000000596046448</v>
      </c>
      <c r="K47" s="18">
        <v>0</v>
      </c>
      <c r="L47" s="22">
        <f t="shared" si="4"/>
        <v>1.498338095843792</v>
      </c>
      <c r="M47" s="5">
        <v>2.3571429252624512</v>
      </c>
      <c r="N47" s="5">
        <v>0.27906665205955505</v>
      </c>
      <c r="O47" s="5">
        <v>1.3571428060531616</v>
      </c>
      <c r="P47" s="23">
        <v>2</v>
      </c>
      <c r="R47" s="2"/>
    </row>
    <row r="48" spans="1:18" x14ac:dyDescent="0.25">
      <c r="A48" s="11" t="str">
        <f t="shared" si="10"/>
        <v>DNK_2017</v>
      </c>
      <c r="B48" t="s">
        <v>11</v>
      </c>
      <c r="C48" s="8" t="s">
        <v>44</v>
      </c>
      <c r="D48" s="4">
        <v>2017</v>
      </c>
      <c r="E48" s="9">
        <f t="shared" si="1"/>
        <v>1.014530323445797</v>
      </c>
      <c r="F48" s="22">
        <f t="shared" si="2"/>
        <v>0.98654508590698242</v>
      </c>
      <c r="G48" s="3">
        <v>0.954628586769104</v>
      </c>
      <c r="H48" s="23">
        <v>1.0184615850448608</v>
      </c>
      <c r="I48" s="22">
        <f t="shared" si="3"/>
        <v>7.5000002980232239E-2</v>
      </c>
      <c r="J48" s="5">
        <v>0.15000000596046448</v>
      </c>
      <c r="K48" s="18">
        <v>0</v>
      </c>
      <c r="L48" s="22">
        <f t="shared" si="4"/>
        <v>1.4982881024479866</v>
      </c>
      <c r="M48" s="5">
        <v>2.3571429252624512</v>
      </c>
      <c r="N48" s="5">
        <v>0.27886667847633362</v>
      </c>
      <c r="O48" s="5">
        <v>1.3571428060531616</v>
      </c>
      <c r="P48" s="23">
        <v>2</v>
      </c>
      <c r="R48" s="2"/>
    </row>
    <row r="49" spans="1:18" x14ac:dyDescent="0.25">
      <c r="A49" s="11" t="str">
        <f t="shared" si="10"/>
        <v>DNK_2018</v>
      </c>
      <c r="B49" t="s">
        <v>11</v>
      </c>
      <c r="C49" s="8" t="s">
        <v>44</v>
      </c>
      <c r="D49" s="4">
        <v>2018</v>
      </c>
      <c r="E49" s="9">
        <f t="shared" si="1"/>
        <v>0.99232739116996527</v>
      </c>
      <c r="F49" s="22">
        <f t="shared" si="2"/>
        <v>0.96450001001358032</v>
      </c>
      <c r="G49" s="3">
        <v>0.92900002002716064</v>
      </c>
      <c r="H49" s="23">
        <v>1</v>
      </c>
      <c r="I49" s="22">
        <f t="shared" si="3"/>
        <v>0.17500000447034836</v>
      </c>
      <c r="J49" s="5">
        <v>0.15000000596046448</v>
      </c>
      <c r="K49" s="18">
        <v>0.20000000298023224</v>
      </c>
      <c r="L49" s="22">
        <f t="shared" si="4"/>
        <v>1.4149047750979662</v>
      </c>
      <c r="M49" s="5">
        <v>2.3571429252624512</v>
      </c>
      <c r="N49" s="5">
        <v>0.1119999960064888</v>
      </c>
      <c r="O49" s="5">
        <v>1.3571428060531616</v>
      </c>
      <c r="P49" s="23">
        <v>1.8333333730697632</v>
      </c>
      <c r="R49" s="2"/>
    </row>
    <row r="50" spans="1:18" x14ac:dyDescent="0.25">
      <c r="A50" s="11" t="str">
        <f t="shared" ref="A50:A55" si="11">"EST"&amp;"_"&amp;D50</f>
        <v>EST_2013</v>
      </c>
      <c r="B50" t="s">
        <v>12</v>
      </c>
      <c r="C50" s="7" t="s">
        <v>45</v>
      </c>
      <c r="D50" s="6">
        <v>2013</v>
      </c>
      <c r="E50" s="21">
        <f t="shared" si="1"/>
        <v>1.35615842230618</v>
      </c>
      <c r="F50" s="27">
        <f t="shared" si="2"/>
        <v>1.5032050907611847</v>
      </c>
      <c r="G50" s="17">
        <v>2.0833332538604736</v>
      </c>
      <c r="H50" s="28">
        <v>0.92307692766189575</v>
      </c>
      <c r="I50" s="27">
        <f t="shared" si="3"/>
        <v>3.7500001490116119E-2</v>
      </c>
      <c r="J50" s="26">
        <v>7.5000002980232239E-2</v>
      </c>
      <c r="K50" s="19">
        <v>0</v>
      </c>
      <c r="L50" s="27">
        <f t="shared" si="4"/>
        <v>1.9419642984867096</v>
      </c>
      <c r="M50" s="26">
        <v>3</v>
      </c>
      <c r="N50" s="26">
        <v>1.8333333730697632</v>
      </c>
      <c r="O50" s="26">
        <v>1.6428571939468384</v>
      </c>
      <c r="P50" s="28">
        <v>1.2916666269302368</v>
      </c>
      <c r="R50" s="20"/>
    </row>
    <row r="51" spans="1:18" x14ac:dyDescent="0.25">
      <c r="A51" s="11" t="str">
        <f t="shared" si="11"/>
        <v>EST_2014</v>
      </c>
      <c r="B51" t="s">
        <v>12</v>
      </c>
      <c r="C51" s="7" t="s">
        <v>45</v>
      </c>
      <c r="D51" s="6">
        <v>2014</v>
      </c>
      <c r="E51" s="21">
        <f t="shared" si="1"/>
        <v>1.4152417648583651</v>
      </c>
      <c r="F51" s="27">
        <f t="shared" si="2"/>
        <v>1.5032050907611847</v>
      </c>
      <c r="G51" s="17">
        <v>2.0833332538604736</v>
      </c>
      <c r="H51" s="28">
        <v>0.92307692766189575</v>
      </c>
      <c r="I51" s="27">
        <f t="shared" si="3"/>
        <v>3.7500001490116119E-2</v>
      </c>
      <c r="J51" s="26">
        <v>7.5000002980232239E-2</v>
      </c>
      <c r="K51" s="19">
        <v>0</v>
      </c>
      <c r="L51" s="27">
        <f t="shared" si="4"/>
        <v>2.0601309835910797</v>
      </c>
      <c r="M51" s="26">
        <v>3.5</v>
      </c>
      <c r="N51" s="26">
        <v>1.8170000314712524</v>
      </c>
      <c r="O51" s="26">
        <v>1.6428571939468384</v>
      </c>
      <c r="P51" s="28">
        <v>1.280666708946228</v>
      </c>
      <c r="R51" s="20"/>
    </row>
    <row r="52" spans="1:18" x14ac:dyDescent="0.25">
      <c r="A52" s="11" t="str">
        <f t="shared" si="11"/>
        <v>EST_2015</v>
      </c>
      <c r="B52" t="s">
        <v>12</v>
      </c>
      <c r="C52" s="7" t="s">
        <v>45</v>
      </c>
      <c r="D52" s="6">
        <v>2015</v>
      </c>
      <c r="E52" s="21">
        <f t="shared" si="1"/>
        <v>1.3228827994316816</v>
      </c>
      <c r="F52" s="27">
        <f t="shared" si="2"/>
        <v>1.0224359184503555</v>
      </c>
      <c r="G52" s="17">
        <v>1.5833333730697632</v>
      </c>
      <c r="H52" s="28">
        <v>0.46153846383094788</v>
      </c>
      <c r="I52" s="27">
        <f t="shared" si="3"/>
        <v>3.7500001490116119E-2</v>
      </c>
      <c r="J52" s="26">
        <v>7.5000002980232239E-2</v>
      </c>
      <c r="K52" s="19">
        <v>0</v>
      </c>
      <c r="L52" s="27">
        <f t="shared" si="4"/>
        <v>2.1157976388931274</v>
      </c>
      <c r="M52" s="26">
        <v>3.5</v>
      </c>
      <c r="N52" s="26">
        <v>1.8006666898727417</v>
      </c>
      <c r="O52" s="26">
        <v>1.6428571939468384</v>
      </c>
      <c r="P52" s="28">
        <v>1.5196666717529297</v>
      </c>
      <c r="R52" s="20"/>
    </row>
    <row r="53" spans="1:18" x14ac:dyDescent="0.25">
      <c r="A53" s="11" t="str">
        <f t="shared" si="11"/>
        <v>EST_2016</v>
      </c>
      <c r="B53" t="s">
        <v>12</v>
      </c>
      <c r="C53" s="7" t="s">
        <v>45</v>
      </c>
      <c r="D53" s="6">
        <v>2016</v>
      </c>
      <c r="E53" s="21">
        <f t="shared" si="1"/>
        <v>1.3194661270827055</v>
      </c>
      <c r="F53" s="27">
        <f t="shared" si="2"/>
        <v>1.0224359184503555</v>
      </c>
      <c r="G53" s="17">
        <v>1.5833333730697632</v>
      </c>
      <c r="H53" s="28">
        <v>0.46153846383094788</v>
      </c>
      <c r="I53" s="27">
        <f t="shared" si="3"/>
        <v>3.7500001490116119E-2</v>
      </c>
      <c r="J53" s="26">
        <v>7.5000002980232239E-2</v>
      </c>
      <c r="K53" s="19">
        <v>0</v>
      </c>
      <c r="L53" s="27">
        <f t="shared" si="4"/>
        <v>2.1089642941951752</v>
      </c>
      <c r="M53" s="26">
        <v>3.5</v>
      </c>
      <c r="N53" s="26">
        <v>1.784333348274231</v>
      </c>
      <c r="O53" s="26">
        <v>1.6428571939468384</v>
      </c>
      <c r="P53" s="28">
        <v>1.5086666345596313</v>
      </c>
      <c r="R53" s="20"/>
    </row>
    <row r="54" spans="1:18" x14ac:dyDescent="0.25">
      <c r="A54" s="11" t="str">
        <f t="shared" si="11"/>
        <v>EST_2017</v>
      </c>
      <c r="B54" t="s">
        <v>12</v>
      </c>
      <c r="C54" s="7" t="s">
        <v>45</v>
      </c>
      <c r="D54" s="6">
        <v>2017</v>
      </c>
      <c r="E54" s="21">
        <f t="shared" si="1"/>
        <v>1.3160494696348906</v>
      </c>
      <c r="F54" s="27">
        <f t="shared" si="2"/>
        <v>1.0224359184503555</v>
      </c>
      <c r="G54" s="17">
        <v>1.5833333730697632</v>
      </c>
      <c r="H54" s="28">
        <v>0.46153846383094788</v>
      </c>
      <c r="I54" s="27">
        <f t="shared" si="3"/>
        <v>3.7500001490116119E-2</v>
      </c>
      <c r="J54" s="26">
        <v>7.5000002980232239E-2</v>
      </c>
      <c r="K54" s="19">
        <v>0</v>
      </c>
      <c r="L54" s="27">
        <f t="shared" si="4"/>
        <v>2.1021309792995453</v>
      </c>
      <c r="M54" s="26">
        <v>3.5</v>
      </c>
      <c r="N54" s="26">
        <v>1.7680000066757202</v>
      </c>
      <c r="O54" s="26">
        <v>1.6428571939468384</v>
      </c>
      <c r="P54" s="28">
        <v>1.4976667165756226</v>
      </c>
      <c r="R54" s="20"/>
    </row>
    <row r="55" spans="1:18" x14ac:dyDescent="0.25">
      <c r="A55" s="11" t="str">
        <f t="shared" si="11"/>
        <v>EST_2018</v>
      </c>
      <c r="B55" t="s">
        <v>12</v>
      </c>
      <c r="C55" s="7" t="s">
        <v>45</v>
      </c>
      <c r="D55" s="6">
        <v>2018</v>
      </c>
      <c r="E55" s="21">
        <f t="shared" si="1"/>
        <v>1.3309592604637146</v>
      </c>
      <c r="F55" s="27">
        <f t="shared" si="2"/>
        <v>0.86538462340831757</v>
      </c>
      <c r="G55" s="17">
        <v>1.3461538553237915</v>
      </c>
      <c r="H55" s="28">
        <v>0.38461539149284363</v>
      </c>
      <c r="I55" s="27">
        <f t="shared" si="3"/>
        <v>0.2083333283662796</v>
      </c>
      <c r="J55" s="26">
        <v>0.4166666567325592</v>
      </c>
      <c r="K55" s="19">
        <v>0</v>
      </c>
      <c r="L55" s="27">
        <f t="shared" si="4"/>
        <v>2.1250595450401306</v>
      </c>
      <c r="M55" s="26">
        <v>3.5</v>
      </c>
      <c r="N55" s="26">
        <v>1.7516666650772095</v>
      </c>
      <c r="O55" s="26">
        <v>1.9285714626312256</v>
      </c>
      <c r="P55" s="28">
        <v>1.3200000524520874</v>
      </c>
      <c r="R55" s="2"/>
    </row>
    <row r="56" spans="1:18" x14ac:dyDescent="0.25">
      <c r="A56" s="11" t="str">
        <f t="shared" ref="A56:A61" si="12">"FIN"&amp;"_"&amp;D56</f>
        <v>FIN_2013</v>
      </c>
      <c r="B56" t="s">
        <v>13</v>
      </c>
      <c r="C56" s="8" t="s">
        <v>46</v>
      </c>
      <c r="D56" s="4">
        <v>2013</v>
      </c>
      <c r="E56" s="9">
        <f t="shared" si="1"/>
        <v>1.6510042669251561</v>
      </c>
      <c r="F56" s="22">
        <f t="shared" si="2"/>
        <v>2.2245274782180786</v>
      </c>
      <c r="G56" s="3">
        <v>0.78828573226928711</v>
      </c>
      <c r="H56" s="23">
        <v>3.6607692241668701</v>
      </c>
      <c r="I56" s="22">
        <f t="shared" si="3"/>
        <v>0.14160000160336494</v>
      </c>
      <c r="J56" s="5">
        <v>0.21660000085830688</v>
      </c>
      <c r="K56" s="18">
        <v>6.6600002348423004E-2</v>
      </c>
      <c r="L56" s="22">
        <f t="shared" si="4"/>
        <v>2.1189447939395905</v>
      </c>
      <c r="M56" s="5">
        <v>4.5</v>
      </c>
      <c r="N56" s="5">
        <v>1.2436363697052002</v>
      </c>
      <c r="O56" s="5">
        <v>1.8571428060531616</v>
      </c>
      <c r="P56" s="23">
        <v>0.875</v>
      </c>
      <c r="R56" s="2"/>
    </row>
    <row r="57" spans="1:18" x14ac:dyDescent="0.25">
      <c r="A57" s="11" t="str">
        <f t="shared" si="12"/>
        <v>FIN_2014</v>
      </c>
      <c r="B57" t="s">
        <v>13</v>
      </c>
      <c r="C57" s="8" t="s">
        <v>46</v>
      </c>
      <c r="D57" s="4">
        <v>2014</v>
      </c>
      <c r="E57" s="9">
        <f t="shared" si="1"/>
        <v>1.6539406906813383</v>
      </c>
      <c r="F57" s="22">
        <f t="shared" si="2"/>
        <v>2.2384659051895142</v>
      </c>
      <c r="G57" s="3">
        <v>0.78828573226928711</v>
      </c>
      <c r="H57" s="23">
        <v>3.6886460781097412</v>
      </c>
      <c r="I57" s="22">
        <f t="shared" si="3"/>
        <v>0.14028000086545944</v>
      </c>
      <c r="J57" s="5">
        <v>0.21527999639511108</v>
      </c>
      <c r="K57" s="18">
        <v>6.52800053358078E-2</v>
      </c>
      <c r="L57" s="22">
        <f t="shared" si="4"/>
        <v>2.1185084283351898</v>
      </c>
      <c r="M57" s="5">
        <v>4.5</v>
      </c>
      <c r="N57" s="5">
        <v>1.2418909072875977</v>
      </c>
      <c r="O57" s="5">
        <v>1.8571428060531616</v>
      </c>
      <c r="P57" s="23">
        <v>0.875</v>
      </c>
      <c r="R57" s="2"/>
    </row>
    <row r="58" spans="1:18" x14ac:dyDescent="0.25">
      <c r="A58" s="11" t="str">
        <f t="shared" si="12"/>
        <v>FIN_2015</v>
      </c>
      <c r="B58" t="s">
        <v>13</v>
      </c>
      <c r="C58" s="8" t="s">
        <v>46</v>
      </c>
      <c r="D58" s="4">
        <v>2015</v>
      </c>
      <c r="E58" s="9">
        <f t="shared" si="1"/>
        <v>1.6568771433085203</v>
      </c>
      <c r="F58" s="22">
        <f t="shared" si="2"/>
        <v>2.2524044513702393</v>
      </c>
      <c r="G58" s="3">
        <v>0.78828573226928711</v>
      </c>
      <c r="H58" s="23">
        <v>3.7165231704711914</v>
      </c>
      <c r="I58" s="22">
        <f t="shared" si="3"/>
        <v>0.13895999640226364</v>
      </c>
      <c r="J58" s="5">
        <v>0.21395999193191528</v>
      </c>
      <c r="K58" s="18">
        <v>6.3960000872612E-2</v>
      </c>
      <c r="L58" s="22">
        <f t="shared" si="4"/>
        <v>2.1180720627307892</v>
      </c>
      <c r="M58" s="5">
        <v>4.5</v>
      </c>
      <c r="N58" s="5">
        <v>1.2401454448699951</v>
      </c>
      <c r="O58" s="5">
        <v>1.8571428060531616</v>
      </c>
      <c r="P58" s="23">
        <v>0.875</v>
      </c>
      <c r="R58" s="2"/>
    </row>
    <row r="59" spans="1:18" x14ac:dyDescent="0.25">
      <c r="A59" s="11" t="str">
        <f t="shared" si="12"/>
        <v>FIN_2016</v>
      </c>
      <c r="B59" t="s">
        <v>13</v>
      </c>
      <c r="C59" s="8" t="s">
        <v>46</v>
      </c>
      <c r="D59" s="4">
        <v>2016</v>
      </c>
      <c r="E59" s="9">
        <f t="shared" si="1"/>
        <v>1.659809023141861</v>
      </c>
      <c r="F59" s="22">
        <f t="shared" si="2"/>
        <v>2.2663428783416748</v>
      </c>
      <c r="G59" s="3">
        <v>0.78828573226928711</v>
      </c>
      <c r="H59" s="23">
        <v>3.7444000244140625</v>
      </c>
      <c r="I59" s="22">
        <f t="shared" si="3"/>
        <v>0.13763999938964844</v>
      </c>
      <c r="J59" s="5">
        <v>0.21264000236988068</v>
      </c>
      <c r="K59" s="18">
        <v>6.2639996409416199E-2</v>
      </c>
      <c r="L59" s="22">
        <f t="shared" si="4"/>
        <v>2.1176266074180603</v>
      </c>
      <c r="M59" s="5">
        <v>4.5</v>
      </c>
      <c r="N59" s="5">
        <v>1.2383636236190796</v>
      </c>
      <c r="O59" s="5">
        <v>1.8571428060531616</v>
      </c>
      <c r="P59" s="23">
        <v>0.875</v>
      </c>
      <c r="R59" s="2"/>
    </row>
    <row r="60" spans="1:18" x14ac:dyDescent="0.25">
      <c r="A60" s="11" t="str">
        <f t="shared" si="12"/>
        <v>FIN_2017</v>
      </c>
      <c r="B60" t="s">
        <v>13</v>
      </c>
      <c r="C60" s="8" t="s">
        <v>46</v>
      </c>
      <c r="D60" s="4">
        <v>2017</v>
      </c>
      <c r="E60" s="9">
        <f t="shared" si="1"/>
        <v>1.6627454468980432</v>
      </c>
      <c r="F60" s="22">
        <f t="shared" si="2"/>
        <v>2.2802813053131104</v>
      </c>
      <c r="G60" s="3">
        <v>0.78828573226928711</v>
      </c>
      <c r="H60" s="23">
        <v>3.7722768783569336</v>
      </c>
      <c r="I60" s="22">
        <f t="shared" si="3"/>
        <v>0.13631999865174294</v>
      </c>
      <c r="J60" s="5">
        <v>0.21131999790668488</v>
      </c>
      <c r="K60" s="18">
        <v>6.1319999396800995E-2</v>
      </c>
      <c r="L60" s="22">
        <f t="shared" si="4"/>
        <v>2.1171902418136597</v>
      </c>
      <c r="M60" s="5">
        <v>4.5</v>
      </c>
      <c r="N60" s="5">
        <v>1.2366181612014771</v>
      </c>
      <c r="O60" s="5">
        <v>1.8571428060531616</v>
      </c>
      <c r="P60" s="23">
        <v>0.875</v>
      </c>
      <c r="R60" s="2"/>
    </row>
    <row r="61" spans="1:18" x14ac:dyDescent="0.25">
      <c r="A61" s="11" t="str">
        <f t="shared" si="12"/>
        <v>FIN_2018</v>
      </c>
      <c r="B61" t="s">
        <v>13</v>
      </c>
      <c r="C61" s="8" t="s">
        <v>46</v>
      </c>
      <c r="D61" s="4">
        <v>2018</v>
      </c>
      <c r="E61" s="9">
        <f t="shared" si="1"/>
        <v>1.5205925814807415</v>
      </c>
      <c r="F61" s="22">
        <f t="shared" si="2"/>
        <v>1.7763625681400299</v>
      </c>
      <c r="G61" s="3">
        <v>0.75257140398025513</v>
      </c>
      <c r="H61" s="23">
        <v>2.8001537322998047</v>
      </c>
      <c r="I61" s="22">
        <f t="shared" si="3"/>
        <v>0.13500000536441803</v>
      </c>
      <c r="J61" s="5">
        <v>0.21000000834465027</v>
      </c>
      <c r="K61" s="18">
        <v>6.0000002384185791E-2</v>
      </c>
      <c r="L61" s="22">
        <f t="shared" si="4"/>
        <v>2.085503876209259</v>
      </c>
      <c r="M61" s="5">
        <v>4.5</v>
      </c>
      <c r="N61" s="5">
        <v>1.2348726987838745</v>
      </c>
      <c r="O61" s="5">
        <v>1.8571428060531616</v>
      </c>
      <c r="P61" s="23">
        <v>0.75</v>
      </c>
      <c r="R61" s="2"/>
    </row>
    <row r="62" spans="1:18" x14ac:dyDescent="0.25">
      <c r="A62" s="11" t="str">
        <f t="shared" ref="A62:A67" si="13">"FRA"&amp;"_"&amp;D62</f>
        <v>FRA_2013</v>
      </c>
      <c r="B62" t="s">
        <v>14</v>
      </c>
      <c r="C62" s="7" t="s">
        <v>47</v>
      </c>
      <c r="D62" s="6">
        <v>2013</v>
      </c>
      <c r="E62" s="21">
        <f t="shared" si="1"/>
        <v>1.859716922044754</v>
      </c>
      <c r="F62" s="27">
        <f t="shared" si="2"/>
        <v>1.8277747631072998</v>
      </c>
      <c r="G62" s="17">
        <v>1.6478571891784668</v>
      </c>
      <c r="H62" s="28">
        <v>2.0076923370361328</v>
      </c>
      <c r="I62" s="27">
        <f t="shared" si="3"/>
        <v>1.1007000207901001</v>
      </c>
      <c r="J62" s="26">
        <v>1.138200044631958</v>
      </c>
      <c r="K62" s="19">
        <v>1.0631999969482422</v>
      </c>
      <c r="L62" s="27">
        <f t="shared" si="4"/>
        <v>2.2551964521408081</v>
      </c>
      <c r="M62" s="26">
        <v>4.7142858505249023</v>
      </c>
      <c r="N62" s="26">
        <v>0.88983333110809326</v>
      </c>
      <c r="O62" s="26">
        <v>1.875</v>
      </c>
      <c r="P62" s="28">
        <v>1.5416666269302368</v>
      </c>
      <c r="R62" s="2"/>
    </row>
    <row r="63" spans="1:18" x14ac:dyDescent="0.25">
      <c r="A63" s="11" t="str">
        <f t="shared" si="13"/>
        <v>FRA_2014</v>
      </c>
      <c r="B63" t="s">
        <v>14</v>
      </c>
      <c r="C63" s="7" t="s">
        <v>47</v>
      </c>
      <c r="D63" s="6">
        <v>2014</v>
      </c>
      <c r="E63" s="21">
        <f t="shared" si="1"/>
        <v>1.8568662256002426</v>
      </c>
      <c r="F63" s="27">
        <f t="shared" si="2"/>
        <v>1.8223153352737427</v>
      </c>
      <c r="G63" s="17">
        <v>1.6469999551773071</v>
      </c>
      <c r="H63" s="28">
        <v>1.9976307153701782</v>
      </c>
      <c r="I63" s="27">
        <f t="shared" si="3"/>
        <v>1.0955399870872498</v>
      </c>
      <c r="J63" s="26">
        <v>1.1330399513244629</v>
      </c>
      <c r="K63" s="19">
        <v>1.0580400228500366</v>
      </c>
      <c r="L63" s="27">
        <f t="shared" si="4"/>
        <v>2.254804790019989</v>
      </c>
      <c r="M63" s="26">
        <v>4.7142858505249023</v>
      </c>
      <c r="N63" s="26">
        <v>0.88826668262481689</v>
      </c>
      <c r="O63" s="26">
        <v>1.875</v>
      </c>
      <c r="P63" s="28">
        <v>1.5416666269302368</v>
      </c>
      <c r="R63" s="2"/>
    </row>
    <row r="64" spans="1:18" x14ac:dyDescent="0.25">
      <c r="A64" s="11" t="str">
        <f t="shared" si="13"/>
        <v>FRA_2015</v>
      </c>
      <c r="B64" t="s">
        <v>14</v>
      </c>
      <c r="C64" s="7" t="s">
        <v>47</v>
      </c>
      <c r="D64" s="6">
        <v>2015</v>
      </c>
      <c r="E64" s="21">
        <f t="shared" si="1"/>
        <v>1.8915155604481697</v>
      </c>
      <c r="F64" s="27">
        <f t="shared" si="2"/>
        <v>1.8168560266494751</v>
      </c>
      <c r="G64" s="17">
        <v>1.646142840385437</v>
      </c>
      <c r="H64" s="28">
        <v>1.9875692129135132</v>
      </c>
      <c r="I64" s="27">
        <f t="shared" si="3"/>
        <v>1.0903800129890442</v>
      </c>
      <c r="J64" s="26">
        <v>1.1278799772262573</v>
      </c>
      <c r="K64" s="19">
        <v>1.0528800487518311</v>
      </c>
      <c r="L64" s="27">
        <f t="shared" si="4"/>
        <v>2.3294131010770798</v>
      </c>
      <c r="M64" s="26">
        <v>4.7142858505249023</v>
      </c>
      <c r="N64" s="26">
        <v>0.88669997453689575</v>
      </c>
      <c r="O64" s="26">
        <v>2.1749999523162842</v>
      </c>
      <c r="P64" s="28">
        <v>1.5416666269302368</v>
      </c>
      <c r="R64" s="2"/>
    </row>
    <row r="65" spans="1:18" x14ac:dyDescent="0.25">
      <c r="A65" s="11" t="str">
        <f t="shared" si="13"/>
        <v>FRA_2016</v>
      </c>
      <c r="B65" t="s">
        <v>14</v>
      </c>
      <c r="C65" s="7" t="s">
        <v>47</v>
      </c>
      <c r="D65" s="6">
        <v>2016</v>
      </c>
      <c r="E65" s="21">
        <f t="shared" si="1"/>
        <v>1.8886648938059807</v>
      </c>
      <c r="F65" s="27">
        <f t="shared" si="2"/>
        <v>1.8113967180252075</v>
      </c>
      <c r="G65" s="17">
        <v>1.6452857255935669</v>
      </c>
      <c r="H65" s="28">
        <v>1.9775077104568481</v>
      </c>
      <c r="I65" s="27">
        <f t="shared" si="3"/>
        <v>1.0852199792861938</v>
      </c>
      <c r="J65" s="26">
        <v>1.1227200031280518</v>
      </c>
      <c r="K65" s="19">
        <v>1.0477199554443359</v>
      </c>
      <c r="L65" s="27">
        <f t="shared" si="4"/>
        <v>2.3290214389562607</v>
      </c>
      <c r="M65" s="26">
        <v>4.7142858505249023</v>
      </c>
      <c r="N65" s="26">
        <v>0.88513332605361938</v>
      </c>
      <c r="O65" s="26">
        <v>2.1749999523162842</v>
      </c>
      <c r="P65" s="28">
        <v>1.5416666269302368</v>
      </c>
      <c r="R65" s="2"/>
    </row>
    <row r="66" spans="1:18" x14ac:dyDescent="0.25">
      <c r="A66" s="11" t="str">
        <f t="shared" si="13"/>
        <v>FRA_2017</v>
      </c>
      <c r="B66" t="s">
        <v>14</v>
      </c>
      <c r="C66" s="7" t="s">
        <v>47</v>
      </c>
      <c r="D66" s="6">
        <v>2017</v>
      </c>
      <c r="E66" s="21">
        <f t="shared" si="1"/>
        <v>1.8545642420649529</v>
      </c>
      <c r="F66" s="27">
        <f t="shared" si="2"/>
        <v>1.8059374094009399</v>
      </c>
      <c r="G66" s="17">
        <v>1.6444286108016968</v>
      </c>
      <c r="H66" s="28">
        <v>1.9674462080001831</v>
      </c>
      <c r="I66" s="27">
        <f t="shared" si="3"/>
        <v>1.0800600051879883</v>
      </c>
      <c r="J66" s="26">
        <v>1.1175600290298462</v>
      </c>
      <c r="K66" s="19">
        <v>1.0425599813461304</v>
      </c>
      <c r="L66" s="27">
        <f t="shared" si="4"/>
        <v>2.2661297768354416</v>
      </c>
      <c r="M66" s="26">
        <v>4.7142858505249023</v>
      </c>
      <c r="N66" s="26">
        <v>0.88356667757034302</v>
      </c>
      <c r="O66" s="26">
        <v>2.1749999523162842</v>
      </c>
      <c r="P66" s="28">
        <v>1.2916666269302368</v>
      </c>
      <c r="R66" s="2"/>
    </row>
    <row r="67" spans="1:18" x14ac:dyDescent="0.25">
      <c r="A67" s="11" t="str">
        <f t="shared" si="13"/>
        <v>FRA_2018</v>
      </c>
      <c r="B67" t="s">
        <v>14</v>
      </c>
      <c r="C67" s="7" t="s">
        <v>47</v>
      </c>
      <c r="D67" s="6">
        <v>2018</v>
      </c>
      <c r="E67" s="21">
        <f t="shared" si="1"/>
        <v>1.6845546886324883</v>
      </c>
      <c r="F67" s="27">
        <f t="shared" si="2"/>
        <v>1.7812472581863403</v>
      </c>
      <c r="G67" s="17">
        <v>1.6435714960098267</v>
      </c>
      <c r="H67" s="28">
        <v>1.918923020362854</v>
      </c>
      <c r="I67" s="27">
        <f t="shared" si="3"/>
        <v>0.77489998936653137</v>
      </c>
      <c r="J67" s="26">
        <v>0.81239998340606689</v>
      </c>
      <c r="K67" s="19">
        <v>0.73739999532699585</v>
      </c>
      <c r="L67" s="27">
        <f t="shared" si="4"/>
        <v>2.0910357534885406</v>
      </c>
      <c r="M67" s="26">
        <v>4.7142858505249023</v>
      </c>
      <c r="N67" s="26">
        <v>0.71533334255218506</v>
      </c>
      <c r="O67" s="26">
        <v>1.6428571939468384</v>
      </c>
      <c r="P67" s="28">
        <v>1.2916666269302368</v>
      </c>
      <c r="R67" s="2"/>
    </row>
    <row r="68" spans="1:18" x14ac:dyDescent="0.25">
      <c r="A68" s="11" t="str">
        <f t="shared" ref="A68:A73" si="14">"DEU"&amp;"_"&amp;D68</f>
        <v>DEU_2013</v>
      </c>
      <c r="B68" t="s">
        <v>15</v>
      </c>
      <c r="C68" s="8" t="s">
        <v>48</v>
      </c>
      <c r="D68" s="4">
        <v>2013</v>
      </c>
      <c r="E68" s="9">
        <f t="shared" si="1"/>
        <v>1.0604551509022713</v>
      </c>
      <c r="F68" s="22">
        <f t="shared" si="2"/>
        <v>0.52033793926239014</v>
      </c>
      <c r="G68" s="3">
        <v>0.50221431255340576</v>
      </c>
      <c r="H68" s="23">
        <v>0.53846156597137451</v>
      </c>
      <c r="I68" s="22">
        <f t="shared" si="3"/>
        <v>0.86699998378753662</v>
      </c>
      <c r="J68" s="5">
        <v>0.94199997186660767</v>
      </c>
      <c r="K68" s="18">
        <v>0.79199999570846558</v>
      </c>
      <c r="L68" s="22">
        <f t="shared" si="4"/>
        <v>1.4272413402795792</v>
      </c>
      <c r="M68" s="5">
        <v>3</v>
      </c>
      <c r="N68" s="5">
        <v>0.23872727155685425</v>
      </c>
      <c r="O68" s="5">
        <v>1.4285714626312256</v>
      </c>
      <c r="P68" s="23">
        <v>1.0416666269302368</v>
      </c>
      <c r="R68" s="2"/>
    </row>
    <row r="69" spans="1:18" x14ac:dyDescent="0.25">
      <c r="A69" s="11" t="str">
        <f t="shared" si="14"/>
        <v>DEU_2014</v>
      </c>
      <c r="B69" t="s">
        <v>15</v>
      </c>
      <c r="C69" s="8" t="s">
        <v>48</v>
      </c>
      <c r="D69" s="4">
        <v>2014</v>
      </c>
      <c r="E69" s="9">
        <f t="shared" si="1"/>
        <v>1.0603951588273048</v>
      </c>
      <c r="F69" s="22">
        <f t="shared" si="2"/>
        <v>0.52033793926239014</v>
      </c>
      <c r="G69" s="3">
        <v>0.50221431255340576</v>
      </c>
      <c r="H69" s="23">
        <v>0.53846156597137451</v>
      </c>
      <c r="I69" s="22">
        <f t="shared" si="3"/>
        <v>0.8667600154876709</v>
      </c>
      <c r="J69" s="5">
        <v>0.94176000356674194</v>
      </c>
      <c r="K69" s="18">
        <v>0.79176002740859985</v>
      </c>
      <c r="L69" s="22">
        <f t="shared" si="4"/>
        <v>1.4272413402795792</v>
      </c>
      <c r="M69" s="5">
        <v>3</v>
      </c>
      <c r="N69" s="5">
        <v>0.23872727155685425</v>
      </c>
      <c r="O69" s="5">
        <v>1.4285714626312256</v>
      </c>
      <c r="P69" s="23">
        <v>1.0416666269302368</v>
      </c>
      <c r="R69" s="2"/>
    </row>
    <row r="70" spans="1:18" x14ac:dyDescent="0.25">
      <c r="A70" s="11" t="str">
        <f t="shared" si="14"/>
        <v>DEU_2015</v>
      </c>
      <c r="B70" t="s">
        <v>15</v>
      </c>
      <c r="C70" s="8" t="s">
        <v>48</v>
      </c>
      <c r="D70" s="4">
        <v>2015</v>
      </c>
      <c r="E70" s="9">
        <f t="shared" si="1"/>
        <v>1.0603351518511772</v>
      </c>
      <c r="F70" s="22">
        <f t="shared" si="2"/>
        <v>0.52033793926239014</v>
      </c>
      <c r="G70" s="3">
        <v>0.50221431255340576</v>
      </c>
      <c r="H70" s="23">
        <v>0.53846156597137451</v>
      </c>
      <c r="I70" s="22">
        <f t="shared" si="3"/>
        <v>0.8665199875831604</v>
      </c>
      <c r="J70" s="5">
        <v>0.94151997566223145</v>
      </c>
      <c r="K70" s="18">
        <v>0.79151999950408936</v>
      </c>
      <c r="L70" s="22">
        <f t="shared" si="4"/>
        <v>1.4272413402795792</v>
      </c>
      <c r="M70" s="5">
        <v>3</v>
      </c>
      <c r="N70" s="5">
        <v>0.23872727155685425</v>
      </c>
      <c r="O70" s="5">
        <v>1.4285714626312256</v>
      </c>
      <c r="P70" s="23">
        <v>1.0416666269302368</v>
      </c>
      <c r="R70" s="2"/>
    </row>
    <row r="71" spans="1:18" x14ac:dyDescent="0.25">
      <c r="A71" s="11" t="str">
        <f t="shared" si="14"/>
        <v>DEU_2016</v>
      </c>
      <c r="B71" t="s">
        <v>15</v>
      </c>
      <c r="C71" s="8" t="s">
        <v>48</v>
      </c>
      <c r="D71" s="4">
        <v>2016</v>
      </c>
      <c r="E71" s="9">
        <f t="shared" si="1"/>
        <v>1.0602751523256302</v>
      </c>
      <c r="F71" s="22">
        <f t="shared" si="2"/>
        <v>0.52033793926239014</v>
      </c>
      <c r="G71" s="3">
        <v>0.50221431255340576</v>
      </c>
      <c r="H71" s="23">
        <v>0.53846156597137451</v>
      </c>
      <c r="I71" s="22">
        <f t="shared" si="3"/>
        <v>0.86627998948097229</v>
      </c>
      <c r="J71" s="5">
        <v>0.94128000736236572</v>
      </c>
      <c r="K71" s="18">
        <v>0.79127997159957886</v>
      </c>
      <c r="L71" s="22">
        <f t="shared" si="4"/>
        <v>1.4272413402795792</v>
      </c>
      <c r="M71" s="5">
        <v>3</v>
      </c>
      <c r="N71" s="5">
        <v>0.23872727155685425</v>
      </c>
      <c r="O71" s="5">
        <v>1.4285714626312256</v>
      </c>
      <c r="P71" s="23">
        <v>1.0416666269302368</v>
      </c>
      <c r="R71" s="2"/>
    </row>
    <row r="72" spans="1:18" x14ac:dyDescent="0.25">
      <c r="A72" s="11" t="str">
        <f t="shared" si="14"/>
        <v>DEU_2017</v>
      </c>
      <c r="B72" t="s">
        <v>15</v>
      </c>
      <c r="C72" s="8" t="s">
        <v>48</v>
      </c>
      <c r="D72" s="4">
        <v>2017</v>
      </c>
      <c r="E72" s="9">
        <f t="shared" si="1"/>
        <v>1.0602151528000832</v>
      </c>
      <c r="F72" s="22">
        <f t="shared" si="2"/>
        <v>0.52033793926239014</v>
      </c>
      <c r="G72" s="3">
        <v>0.50221431255340576</v>
      </c>
      <c r="H72" s="23">
        <v>0.53846156597137451</v>
      </c>
      <c r="I72" s="22">
        <f t="shared" si="3"/>
        <v>0.86603999137878418</v>
      </c>
      <c r="J72" s="5">
        <v>0.94103997945785522</v>
      </c>
      <c r="K72" s="18">
        <v>0.79104000329971313</v>
      </c>
      <c r="L72" s="22">
        <f t="shared" si="4"/>
        <v>1.4272413402795792</v>
      </c>
      <c r="M72" s="5">
        <v>3</v>
      </c>
      <c r="N72" s="5">
        <v>0.23872727155685425</v>
      </c>
      <c r="O72" s="5">
        <v>1.4285714626312256</v>
      </c>
      <c r="P72" s="23">
        <v>1.0416666269302368</v>
      </c>
      <c r="R72" s="2"/>
    </row>
    <row r="73" spans="1:18" x14ac:dyDescent="0.25">
      <c r="A73" s="11" t="str">
        <f t="shared" si="14"/>
        <v>DEU_2018</v>
      </c>
      <c r="B73" t="s">
        <v>15</v>
      </c>
      <c r="C73" s="8" t="s">
        <v>48</v>
      </c>
      <c r="D73" s="4">
        <v>2018</v>
      </c>
      <c r="E73" s="9">
        <f t="shared" ref="E73:E136" si="15">IF(AND(G73=".",H73=".",J73=".",K73=".",M73=".",N73=".",O73=".",P73="."),".",AVERAGE(G73,H73,J73,K73,M73,N73,O73,P73))</f>
        <v>1.0766386650502682</v>
      </c>
      <c r="F73" s="22">
        <f t="shared" ref="F73:F136" si="16">AVERAGE(G73:H73)</f>
        <v>0.44341485202312469</v>
      </c>
      <c r="G73" s="3">
        <v>0.50221431255340576</v>
      </c>
      <c r="H73" s="23">
        <v>0.38461539149284363</v>
      </c>
      <c r="I73" s="22">
        <f t="shared" ref="I73:I136" si="17">AVERAGE(J73:K73)</f>
        <v>0.86579999327659607</v>
      </c>
      <c r="J73" s="5">
        <v>0.9408000111579895</v>
      </c>
      <c r="K73" s="18">
        <v>0.79079997539520264</v>
      </c>
      <c r="L73" s="22">
        <f t="shared" ref="L73:L136" si="18">AVERAGE(M73:P73)</f>
        <v>1.498669907450676</v>
      </c>
      <c r="M73" s="5">
        <v>3</v>
      </c>
      <c r="N73" s="5">
        <v>0.23872727155685425</v>
      </c>
      <c r="O73" s="5">
        <v>1.7142857313156128</v>
      </c>
      <c r="P73" s="23">
        <v>1.0416666269302368</v>
      </c>
      <c r="R73" s="2"/>
    </row>
    <row r="74" spans="1:18" x14ac:dyDescent="0.25">
      <c r="A74" s="11" t="str">
        <f t="shared" ref="A74:A79" si="19">"GRC"&amp;"_"&amp;D74</f>
        <v>GRC_2013</v>
      </c>
      <c r="B74" t="s">
        <v>16</v>
      </c>
      <c r="C74" s="7" t="s">
        <v>49</v>
      </c>
      <c r="D74" s="6">
        <v>2013</v>
      </c>
      <c r="E74" s="21">
        <f t="shared" si="15"/>
        <v>1.7820133864879608</v>
      </c>
      <c r="F74" s="27">
        <f t="shared" si="16"/>
        <v>2.4220774173736572</v>
      </c>
      <c r="G74" s="17">
        <v>2.2185714244842529</v>
      </c>
      <c r="H74" s="28">
        <v>2.6255834102630615</v>
      </c>
      <c r="I74" s="27">
        <f t="shared" si="17"/>
        <v>0.39750000834465027</v>
      </c>
      <c r="J74" s="26">
        <v>0.43500000238418579</v>
      </c>
      <c r="K74" s="19">
        <v>0.36000001430511475</v>
      </c>
      <c r="L74" s="27">
        <f t="shared" si="18"/>
        <v>2.1542380601167679</v>
      </c>
      <c r="M74" s="26">
        <v>4.2857141494750977</v>
      </c>
      <c r="N74" s="26">
        <v>0.92500001192092896</v>
      </c>
      <c r="O74" s="26">
        <v>1.9285714626312256</v>
      </c>
      <c r="P74" s="28">
        <v>1.4776666164398193</v>
      </c>
      <c r="R74" s="2"/>
    </row>
    <row r="75" spans="1:18" x14ac:dyDescent="0.25">
      <c r="A75" s="11" t="str">
        <f t="shared" si="19"/>
        <v>GRC_2014</v>
      </c>
      <c r="B75" t="s">
        <v>16</v>
      </c>
      <c r="C75" s="7" t="s">
        <v>49</v>
      </c>
      <c r="D75" s="6">
        <v>2014</v>
      </c>
      <c r="E75" s="21">
        <f t="shared" si="15"/>
        <v>1.6423905193805695</v>
      </c>
      <c r="F75" s="27">
        <f t="shared" si="16"/>
        <v>1.9577916860580444</v>
      </c>
      <c r="G75" s="17">
        <v>1.7899999618530273</v>
      </c>
      <c r="H75" s="28">
        <v>2.1255834102630615</v>
      </c>
      <c r="I75" s="27">
        <f t="shared" si="17"/>
        <v>0.39750000834465027</v>
      </c>
      <c r="J75" s="26">
        <v>0.43500000238418579</v>
      </c>
      <c r="K75" s="19">
        <v>0.36000001430511475</v>
      </c>
      <c r="L75" s="27">
        <f t="shared" si="18"/>
        <v>2.1071351915597916</v>
      </c>
      <c r="M75" s="26">
        <v>4.114285945892334</v>
      </c>
      <c r="N75" s="26">
        <v>0.92500001192092896</v>
      </c>
      <c r="O75" s="26">
        <v>1.9285714626312256</v>
      </c>
      <c r="P75" s="28">
        <v>1.4606833457946777</v>
      </c>
      <c r="R75" s="2"/>
    </row>
    <row r="76" spans="1:18" x14ac:dyDescent="0.25">
      <c r="A76" s="11" t="str">
        <f t="shared" si="19"/>
        <v>GRC_2015</v>
      </c>
      <c r="B76" t="s">
        <v>16</v>
      </c>
      <c r="C76" s="7" t="s">
        <v>49</v>
      </c>
      <c r="D76" s="6">
        <v>2015</v>
      </c>
      <c r="E76" s="21">
        <f t="shared" si="15"/>
        <v>1.6188389807939529</v>
      </c>
      <c r="F76" s="27">
        <f t="shared" si="16"/>
        <v>1.9577916860580444</v>
      </c>
      <c r="G76" s="17">
        <v>1.7899999618530273</v>
      </c>
      <c r="H76" s="28">
        <v>2.1255834102630615</v>
      </c>
      <c r="I76" s="27">
        <f t="shared" si="17"/>
        <v>0.39750000834465027</v>
      </c>
      <c r="J76" s="26">
        <v>0.43500000238418579</v>
      </c>
      <c r="K76" s="19">
        <v>0.36000001430511475</v>
      </c>
      <c r="L76" s="27">
        <f t="shared" si="18"/>
        <v>2.0600321143865585</v>
      </c>
      <c r="M76" s="26">
        <v>3.942857027053833</v>
      </c>
      <c r="N76" s="26">
        <v>0.92500001192092896</v>
      </c>
      <c r="O76" s="26">
        <v>1.9285714626312256</v>
      </c>
      <c r="P76" s="28">
        <v>1.4436999559402466</v>
      </c>
      <c r="R76" s="2"/>
    </row>
    <row r="77" spans="1:18" x14ac:dyDescent="0.25">
      <c r="A77" s="11" t="str">
        <f t="shared" si="19"/>
        <v>GRC_2016</v>
      </c>
      <c r="B77" t="s">
        <v>16</v>
      </c>
      <c r="C77" s="7" t="s">
        <v>49</v>
      </c>
      <c r="D77" s="6">
        <v>2016</v>
      </c>
      <c r="E77" s="21">
        <f t="shared" si="15"/>
        <v>1.5952854305505753</v>
      </c>
      <c r="F77" s="27">
        <f t="shared" si="16"/>
        <v>1.9577916860580444</v>
      </c>
      <c r="G77" s="17">
        <v>1.7899999618530273</v>
      </c>
      <c r="H77" s="28">
        <v>2.1255834102630615</v>
      </c>
      <c r="I77" s="27">
        <f t="shared" si="17"/>
        <v>0.39750000834465027</v>
      </c>
      <c r="J77" s="26">
        <v>0.43500000238418579</v>
      </c>
      <c r="K77" s="19">
        <v>0.36000001430511475</v>
      </c>
      <c r="L77" s="27">
        <f t="shared" si="18"/>
        <v>2.0129250138998032</v>
      </c>
      <c r="M77" s="26">
        <v>3.7714285850524902</v>
      </c>
      <c r="N77" s="26">
        <v>0.92500001192092896</v>
      </c>
      <c r="O77" s="26">
        <v>1.9285714626312256</v>
      </c>
      <c r="P77" s="28">
        <v>1.4266999959945679</v>
      </c>
      <c r="R77" s="2"/>
    </row>
    <row r="78" spans="1:18" x14ac:dyDescent="0.25">
      <c r="A78" s="11" t="str">
        <f t="shared" si="19"/>
        <v>GRC_2017</v>
      </c>
      <c r="B78" t="s">
        <v>16</v>
      </c>
      <c r="C78" s="7" t="s">
        <v>49</v>
      </c>
      <c r="D78" s="6">
        <v>2017</v>
      </c>
      <c r="E78" s="21">
        <f t="shared" si="15"/>
        <v>1.5717339217662811</v>
      </c>
      <c r="F78" s="27">
        <f t="shared" si="16"/>
        <v>1.9577916860580444</v>
      </c>
      <c r="G78" s="17">
        <v>1.7899999618530273</v>
      </c>
      <c r="H78" s="28">
        <v>2.1255834102630615</v>
      </c>
      <c r="I78" s="27">
        <f t="shared" si="17"/>
        <v>0.39750000834465027</v>
      </c>
      <c r="J78" s="26">
        <v>0.43500000238418579</v>
      </c>
      <c r="K78" s="19">
        <v>0.36000001430511475</v>
      </c>
      <c r="L78" s="27">
        <f t="shared" si="18"/>
        <v>1.9658219963312149</v>
      </c>
      <c r="M78" s="26">
        <v>3.5999999046325684</v>
      </c>
      <c r="N78" s="26">
        <v>0.92500001192092896</v>
      </c>
      <c r="O78" s="26">
        <v>1.9285714626312256</v>
      </c>
      <c r="P78" s="28">
        <v>1.4097166061401367</v>
      </c>
      <c r="R78" s="2"/>
    </row>
    <row r="79" spans="1:18" x14ac:dyDescent="0.25">
      <c r="A79" s="11" t="str">
        <f t="shared" si="19"/>
        <v>GRC_2018</v>
      </c>
      <c r="B79" t="s">
        <v>16</v>
      </c>
      <c r="C79" s="7" t="s">
        <v>49</v>
      </c>
      <c r="D79" s="6">
        <v>2018</v>
      </c>
      <c r="E79" s="21">
        <f t="shared" si="15"/>
        <v>1.1880633980035782</v>
      </c>
      <c r="F79" s="27">
        <f t="shared" si="16"/>
        <v>1.4577916264533997</v>
      </c>
      <c r="G79" s="17">
        <v>1.7899999618530273</v>
      </c>
      <c r="H79" s="28">
        <v>1.125583291053772</v>
      </c>
      <c r="I79" s="27">
        <f t="shared" si="17"/>
        <v>0.39750000834465027</v>
      </c>
      <c r="J79" s="26">
        <v>0.43500000238418579</v>
      </c>
      <c r="K79" s="19">
        <v>0.36000001430511475</v>
      </c>
      <c r="L79" s="27">
        <f t="shared" si="18"/>
        <v>1.4484809786081314</v>
      </c>
      <c r="M79" s="26">
        <v>1.7142857313156128</v>
      </c>
      <c r="N79" s="26">
        <v>0.92500001192092896</v>
      </c>
      <c r="O79" s="26">
        <v>1.9285714626312256</v>
      </c>
      <c r="P79" s="28">
        <v>1.2260667085647583</v>
      </c>
      <c r="R79" s="2"/>
    </row>
    <row r="80" spans="1:18" x14ac:dyDescent="0.25">
      <c r="A80" s="11" t="str">
        <f t="shared" ref="A80:A85" si="20">"HUN"&amp;"_"&amp;D80</f>
        <v>HUN_2013</v>
      </c>
      <c r="B80" t="s">
        <v>17</v>
      </c>
      <c r="C80" s="8" t="s">
        <v>50</v>
      </c>
      <c r="D80" s="4">
        <v>2013</v>
      </c>
      <c r="E80" s="9">
        <f t="shared" si="15"/>
        <v>1.3934849128127098</v>
      </c>
      <c r="F80" s="22">
        <f t="shared" si="16"/>
        <v>1.0671538412570953</v>
      </c>
      <c r="G80" s="3">
        <v>1.5</v>
      </c>
      <c r="H80" s="23">
        <v>0.63430768251419067</v>
      </c>
      <c r="I80" s="22">
        <f t="shared" si="17"/>
        <v>0.1875</v>
      </c>
      <c r="J80" s="5">
        <v>0.375</v>
      </c>
      <c r="K80" s="18">
        <v>0</v>
      </c>
      <c r="L80" s="22">
        <f t="shared" si="18"/>
        <v>2.1596429049968719</v>
      </c>
      <c r="M80" s="5">
        <v>4.0714287757873535</v>
      </c>
      <c r="N80" s="5">
        <v>1</v>
      </c>
      <c r="O80" s="5">
        <v>1.8571428060531616</v>
      </c>
      <c r="P80" s="23">
        <v>1.7100000381469727</v>
      </c>
      <c r="R80" s="2"/>
    </row>
    <row r="81" spans="1:18" x14ac:dyDescent="0.25">
      <c r="A81" s="11" t="str">
        <f t="shared" si="20"/>
        <v>HUN_2014</v>
      </c>
      <c r="B81" t="s">
        <v>17</v>
      </c>
      <c r="C81" s="8" t="s">
        <v>50</v>
      </c>
      <c r="D81" s="4">
        <v>2014</v>
      </c>
      <c r="E81" s="9">
        <f t="shared" si="15"/>
        <v>1.461813747882843</v>
      </c>
      <c r="F81" s="22">
        <f t="shared" si="16"/>
        <v>1.2979692220687866</v>
      </c>
      <c r="G81" s="3">
        <v>1.5</v>
      </c>
      <c r="H81" s="23">
        <v>1.0959384441375732</v>
      </c>
      <c r="I81" s="22">
        <f t="shared" si="17"/>
        <v>0.1875</v>
      </c>
      <c r="J81" s="5">
        <v>0.375</v>
      </c>
      <c r="K81" s="18">
        <v>0</v>
      </c>
      <c r="L81" s="22">
        <f t="shared" si="18"/>
        <v>2.1808928847312927</v>
      </c>
      <c r="M81" s="5">
        <v>4.0714287757873535</v>
      </c>
      <c r="N81" s="5">
        <v>1</v>
      </c>
      <c r="O81" s="5">
        <v>1.8571428060531616</v>
      </c>
      <c r="P81" s="23">
        <v>1.7949999570846558</v>
      </c>
      <c r="R81" s="2"/>
    </row>
    <row r="82" spans="1:18" x14ac:dyDescent="0.25">
      <c r="A82" s="11" t="str">
        <f t="shared" si="20"/>
        <v>HUN_2015</v>
      </c>
      <c r="B82" t="s">
        <v>17</v>
      </c>
      <c r="C82" s="8" t="s">
        <v>50</v>
      </c>
      <c r="D82" s="4">
        <v>2015</v>
      </c>
      <c r="E82" s="9">
        <f t="shared" si="15"/>
        <v>1.5002868175506592</v>
      </c>
      <c r="F82" s="22">
        <f t="shared" si="16"/>
        <v>1.4518615007400513</v>
      </c>
      <c r="G82" s="3">
        <v>1.5</v>
      </c>
      <c r="H82" s="23">
        <v>1.4037230014801025</v>
      </c>
      <c r="I82" s="22">
        <f t="shared" si="17"/>
        <v>0.1875</v>
      </c>
      <c r="J82" s="5">
        <v>0.375</v>
      </c>
      <c r="K82" s="18">
        <v>0</v>
      </c>
      <c r="L82" s="22">
        <f t="shared" si="18"/>
        <v>2.1808928847312927</v>
      </c>
      <c r="M82" s="5">
        <v>4.0714287757873535</v>
      </c>
      <c r="N82" s="5">
        <v>1</v>
      </c>
      <c r="O82" s="5">
        <v>1.8571428060531616</v>
      </c>
      <c r="P82" s="23">
        <v>1.7949999570846558</v>
      </c>
      <c r="R82" s="2"/>
    </row>
    <row r="83" spans="1:18" x14ac:dyDescent="0.25">
      <c r="A83" s="11" t="str">
        <f t="shared" si="20"/>
        <v>HUN_2016</v>
      </c>
      <c r="B83" t="s">
        <v>17</v>
      </c>
      <c r="C83" s="8" t="s">
        <v>50</v>
      </c>
      <c r="D83" s="4">
        <v>2016</v>
      </c>
      <c r="E83" s="9">
        <f t="shared" si="15"/>
        <v>1.5002983659505844</v>
      </c>
      <c r="F83" s="22">
        <f t="shared" si="16"/>
        <v>1.4519076943397522</v>
      </c>
      <c r="G83" s="3">
        <v>1.5</v>
      </c>
      <c r="H83" s="23">
        <v>1.4038153886795044</v>
      </c>
      <c r="I83" s="22">
        <f t="shared" si="17"/>
        <v>0.1875</v>
      </c>
      <c r="J83" s="5">
        <v>0.375</v>
      </c>
      <c r="K83" s="18">
        <v>0</v>
      </c>
      <c r="L83" s="22">
        <f t="shared" si="18"/>
        <v>2.1808928847312927</v>
      </c>
      <c r="M83" s="5">
        <v>4.0714287757873535</v>
      </c>
      <c r="N83" s="5">
        <v>1</v>
      </c>
      <c r="O83" s="5">
        <v>1.8571428060531616</v>
      </c>
      <c r="P83" s="23">
        <v>1.7949999570846558</v>
      </c>
      <c r="R83" s="2"/>
    </row>
    <row r="84" spans="1:18" x14ac:dyDescent="0.25">
      <c r="A84" s="11" t="str">
        <f t="shared" si="20"/>
        <v>HUN_2017</v>
      </c>
      <c r="B84" t="s">
        <v>17</v>
      </c>
      <c r="C84" s="8" t="s">
        <v>50</v>
      </c>
      <c r="D84" s="4">
        <v>2017</v>
      </c>
      <c r="E84" s="9">
        <f t="shared" si="15"/>
        <v>1.5003098994493484</v>
      </c>
      <c r="F84" s="22">
        <f t="shared" si="16"/>
        <v>1.4519538283348083</v>
      </c>
      <c r="G84" s="3">
        <v>1.5</v>
      </c>
      <c r="H84" s="23">
        <v>1.4039076566696167</v>
      </c>
      <c r="I84" s="22">
        <f t="shared" si="17"/>
        <v>0.1875</v>
      </c>
      <c r="J84" s="5">
        <v>0.375</v>
      </c>
      <c r="K84" s="18">
        <v>0</v>
      </c>
      <c r="L84" s="22">
        <f t="shared" si="18"/>
        <v>2.1808928847312927</v>
      </c>
      <c r="M84" s="5">
        <v>4.0714287757873535</v>
      </c>
      <c r="N84" s="5">
        <v>1</v>
      </c>
      <c r="O84" s="5">
        <v>1.8571428060531616</v>
      </c>
      <c r="P84" s="23">
        <v>1.7949999570846558</v>
      </c>
      <c r="R84" s="2"/>
    </row>
    <row r="85" spans="1:18" x14ac:dyDescent="0.25">
      <c r="A85" s="11" t="str">
        <f t="shared" si="20"/>
        <v>HUN_2018</v>
      </c>
      <c r="B85" t="s">
        <v>17</v>
      </c>
      <c r="C85" s="8" t="s">
        <v>50</v>
      </c>
      <c r="D85" s="4">
        <v>2018</v>
      </c>
      <c r="E85" s="9">
        <f t="shared" si="15"/>
        <v>1.5018214493757114</v>
      </c>
      <c r="F85" s="22">
        <f t="shared" si="16"/>
        <v>1.4520000219345093</v>
      </c>
      <c r="G85" s="3">
        <v>1.5</v>
      </c>
      <c r="H85" s="23">
        <v>1.4040000438690186</v>
      </c>
      <c r="I85" s="22">
        <f t="shared" si="17"/>
        <v>0.1935000061057508</v>
      </c>
      <c r="J85" s="5">
        <v>0.38100001215934753</v>
      </c>
      <c r="K85" s="18">
        <v>6.0000000521540642E-3</v>
      </c>
      <c r="L85" s="22">
        <f t="shared" si="18"/>
        <v>2.1808928847312927</v>
      </c>
      <c r="M85" s="5">
        <v>4.0714287757873535</v>
      </c>
      <c r="N85" s="5">
        <v>1</v>
      </c>
      <c r="O85" s="5">
        <v>1.8571428060531616</v>
      </c>
      <c r="P85" s="23">
        <v>1.7949999570846558</v>
      </c>
      <c r="R85" s="2"/>
    </row>
    <row r="86" spans="1:18" x14ac:dyDescent="0.25">
      <c r="A86" s="11" t="str">
        <f t="shared" ref="A86:A91" si="21">"ISL"&amp;"_"&amp;D86</f>
        <v>ISL_2013</v>
      </c>
      <c r="B86" t="s">
        <v>18</v>
      </c>
      <c r="C86" s="7" t="s">
        <v>51</v>
      </c>
      <c r="D86" s="6">
        <v>2013</v>
      </c>
      <c r="E86" s="21">
        <f t="shared" si="15"/>
        <v>1.0505952263871829</v>
      </c>
      <c r="F86" s="27">
        <f t="shared" si="16"/>
        <v>2.2142856121063232</v>
      </c>
      <c r="G86" s="17">
        <v>2.2142856121063232</v>
      </c>
      <c r="H86" s="28" t="s">
        <v>114</v>
      </c>
      <c r="I86" s="27">
        <f t="shared" si="17"/>
        <v>0.4375000074505806</v>
      </c>
      <c r="J86" s="26">
        <v>7.5000002980232239E-2</v>
      </c>
      <c r="K86" s="19">
        <v>0.80000001192092896</v>
      </c>
      <c r="L86" s="27">
        <f t="shared" si="18"/>
        <v>1.0714285771052043</v>
      </c>
      <c r="M86" s="26" t="s">
        <v>114</v>
      </c>
      <c r="N86" s="26">
        <v>1</v>
      </c>
      <c r="O86" s="26">
        <v>1.2142857313156128</v>
      </c>
      <c r="P86" s="28">
        <v>1</v>
      </c>
      <c r="R86" s="2"/>
    </row>
    <row r="87" spans="1:18" x14ac:dyDescent="0.25">
      <c r="A87" s="11" t="str">
        <f t="shared" si="21"/>
        <v>ISL_2014</v>
      </c>
      <c r="B87" t="s">
        <v>18</v>
      </c>
      <c r="C87" s="7" t="s">
        <v>51</v>
      </c>
      <c r="D87" s="6">
        <v>2014</v>
      </c>
      <c r="E87" s="21">
        <f t="shared" si="15"/>
        <v>1.0505952263871829</v>
      </c>
      <c r="F87" s="27">
        <f t="shared" si="16"/>
        <v>2.2142856121063232</v>
      </c>
      <c r="G87" s="17">
        <v>2.2142856121063232</v>
      </c>
      <c r="H87" s="28" t="s">
        <v>114</v>
      </c>
      <c r="I87" s="27">
        <f t="shared" si="17"/>
        <v>0.4375000074505806</v>
      </c>
      <c r="J87" s="26">
        <v>7.5000002980232239E-2</v>
      </c>
      <c r="K87" s="19">
        <v>0.80000001192092896</v>
      </c>
      <c r="L87" s="27">
        <f t="shared" si="18"/>
        <v>1.0714285771052043</v>
      </c>
      <c r="M87" s="26" t="s">
        <v>114</v>
      </c>
      <c r="N87" s="26">
        <v>1</v>
      </c>
      <c r="O87" s="26">
        <v>1.2142857313156128</v>
      </c>
      <c r="P87" s="28">
        <v>1</v>
      </c>
      <c r="R87" s="2"/>
    </row>
    <row r="88" spans="1:18" x14ac:dyDescent="0.25">
      <c r="A88" s="11" t="str">
        <f t="shared" si="21"/>
        <v>ISL_2015</v>
      </c>
      <c r="B88" t="s">
        <v>18</v>
      </c>
      <c r="C88" s="7" t="s">
        <v>51</v>
      </c>
      <c r="D88" s="6">
        <v>2015</v>
      </c>
      <c r="E88" s="21">
        <f t="shared" si="15"/>
        <v>1.0505952263871829</v>
      </c>
      <c r="F88" s="27">
        <f t="shared" si="16"/>
        <v>2.2142856121063232</v>
      </c>
      <c r="G88" s="17">
        <v>2.2142856121063232</v>
      </c>
      <c r="H88" s="28" t="s">
        <v>114</v>
      </c>
      <c r="I88" s="27">
        <f t="shared" si="17"/>
        <v>0.4375000074505806</v>
      </c>
      <c r="J88" s="26">
        <v>7.5000002980232239E-2</v>
      </c>
      <c r="K88" s="19">
        <v>0.80000001192092896</v>
      </c>
      <c r="L88" s="27">
        <f t="shared" si="18"/>
        <v>1.0714285771052043</v>
      </c>
      <c r="M88" s="26" t="s">
        <v>114</v>
      </c>
      <c r="N88" s="26">
        <v>1</v>
      </c>
      <c r="O88" s="26">
        <v>1.2142857313156128</v>
      </c>
      <c r="P88" s="28">
        <v>1</v>
      </c>
      <c r="R88" s="2"/>
    </row>
    <row r="89" spans="1:18" x14ac:dyDescent="0.25">
      <c r="A89" s="11" t="str">
        <f t="shared" si="21"/>
        <v>ISL_2016</v>
      </c>
      <c r="B89" t="s">
        <v>18</v>
      </c>
      <c r="C89" s="7" t="s">
        <v>51</v>
      </c>
      <c r="D89" s="6">
        <v>2016</v>
      </c>
      <c r="E89" s="21">
        <f t="shared" si="15"/>
        <v>1.0505952263871829</v>
      </c>
      <c r="F89" s="27">
        <f t="shared" si="16"/>
        <v>2.2142856121063232</v>
      </c>
      <c r="G89" s="17">
        <v>2.2142856121063232</v>
      </c>
      <c r="H89" s="28" t="s">
        <v>114</v>
      </c>
      <c r="I89" s="27">
        <f t="shared" si="17"/>
        <v>0.4375000074505806</v>
      </c>
      <c r="J89" s="26">
        <v>7.5000002980232239E-2</v>
      </c>
      <c r="K89" s="19">
        <v>0.80000001192092896</v>
      </c>
      <c r="L89" s="27">
        <f t="shared" si="18"/>
        <v>1.0714285771052043</v>
      </c>
      <c r="M89" s="26" t="s">
        <v>114</v>
      </c>
      <c r="N89" s="26">
        <v>1</v>
      </c>
      <c r="O89" s="26">
        <v>1.2142857313156128</v>
      </c>
      <c r="P89" s="28">
        <v>1</v>
      </c>
      <c r="R89" s="2"/>
    </row>
    <row r="90" spans="1:18" x14ac:dyDescent="0.25">
      <c r="A90" s="11" t="str">
        <f t="shared" si="21"/>
        <v>ISL_2017</v>
      </c>
      <c r="B90" t="s">
        <v>18</v>
      </c>
      <c r="C90" s="7" t="s">
        <v>51</v>
      </c>
      <c r="D90" s="6">
        <v>2017</v>
      </c>
      <c r="E90" s="21">
        <f t="shared" si="15"/>
        <v>1.0839285602172215</v>
      </c>
      <c r="F90" s="27">
        <f t="shared" si="16"/>
        <v>2.2142856121063232</v>
      </c>
      <c r="G90" s="17">
        <v>2.2142856121063232</v>
      </c>
      <c r="H90" s="28" t="s">
        <v>114</v>
      </c>
      <c r="I90" s="27">
        <f t="shared" si="17"/>
        <v>0.53750000894069672</v>
      </c>
      <c r="J90" s="26">
        <v>0.27500000596046448</v>
      </c>
      <c r="K90" s="19">
        <v>0.80000001192092896</v>
      </c>
      <c r="L90" s="27">
        <f t="shared" si="18"/>
        <v>1.0714285771052043</v>
      </c>
      <c r="M90" s="26" t="s">
        <v>114</v>
      </c>
      <c r="N90" s="26">
        <v>1</v>
      </c>
      <c r="O90" s="26">
        <v>1.2142857313156128</v>
      </c>
      <c r="P90" s="28">
        <v>1</v>
      </c>
      <c r="R90" s="2"/>
    </row>
    <row r="91" spans="1:18" x14ac:dyDescent="0.25">
      <c r="A91" s="11" t="str">
        <f t="shared" si="21"/>
        <v>ISL_2018</v>
      </c>
      <c r="B91" t="s">
        <v>18</v>
      </c>
      <c r="C91" s="7" t="s">
        <v>51</v>
      </c>
      <c r="D91" s="6">
        <v>2018</v>
      </c>
      <c r="E91" s="21">
        <f t="shared" si="15"/>
        <v>1.0812229663133621</v>
      </c>
      <c r="F91" s="27">
        <f t="shared" si="16"/>
        <v>2.1071429252624512</v>
      </c>
      <c r="G91" s="17">
        <v>2.1071429252624512</v>
      </c>
      <c r="H91" s="28" t="s">
        <v>114</v>
      </c>
      <c r="I91" s="27">
        <f t="shared" si="17"/>
        <v>0.53750000894069672</v>
      </c>
      <c r="J91" s="26">
        <v>0.27500000596046448</v>
      </c>
      <c r="K91" s="19">
        <v>0.80000001192092896</v>
      </c>
      <c r="L91" s="27">
        <f t="shared" si="18"/>
        <v>1.1017316182454426</v>
      </c>
      <c r="M91" s="26" t="s">
        <v>114</v>
      </c>
      <c r="N91" s="26">
        <v>1</v>
      </c>
      <c r="O91" s="26">
        <v>1.2142857313156128</v>
      </c>
      <c r="P91" s="28">
        <v>1.0909091234207153</v>
      </c>
      <c r="R91" s="2"/>
    </row>
    <row r="92" spans="1:18" x14ac:dyDescent="0.25">
      <c r="A92" s="11" t="str">
        <f t="shared" ref="A92:A97" si="22">"IRL"&amp;"_"&amp;D92</f>
        <v>IRL_2013</v>
      </c>
      <c r="B92" t="s">
        <v>19</v>
      </c>
      <c r="C92" s="8" t="s">
        <v>52</v>
      </c>
      <c r="D92" s="4">
        <v>2013</v>
      </c>
      <c r="E92" s="9">
        <f t="shared" si="15"/>
        <v>1.4485325161367655</v>
      </c>
      <c r="F92" s="22">
        <f t="shared" si="16"/>
        <v>1.655439555644989</v>
      </c>
      <c r="G92" s="3">
        <v>1.4785714149475098</v>
      </c>
      <c r="H92" s="23">
        <v>1.8323076963424683</v>
      </c>
      <c r="I92" s="22">
        <f t="shared" si="17"/>
        <v>3.7500001490116119E-2</v>
      </c>
      <c r="J92" s="5">
        <v>7.5000002980232239E-2</v>
      </c>
      <c r="K92" s="18">
        <v>0</v>
      </c>
      <c r="L92" s="22">
        <f t="shared" si="18"/>
        <v>2.0505952537059784</v>
      </c>
      <c r="M92" s="5">
        <v>4.7142858505249023</v>
      </c>
      <c r="N92" s="5">
        <v>0.5</v>
      </c>
      <c r="O92" s="5">
        <v>1.5714285373687744</v>
      </c>
      <c r="P92" s="23">
        <v>1.4166666269302368</v>
      </c>
      <c r="R92" s="2"/>
    </row>
    <row r="93" spans="1:18" x14ac:dyDescent="0.25">
      <c r="A93" s="11" t="str">
        <f t="shared" si="22"/>
        <v>IRL_2014</v>
      </c>
      <c r="B93" t="s">
        <v>19</v>
      </c>
      <c r="C93" s="8" t="s">
        <v>52</v>
      </c>
      <c r="D93" s="4">
        <v>2014</v>
      </c>
      <c r="E93" s="9">
        <f t="shared" si="15"/>
        <v>1.4485325161367655</v>
      </c>
      <c r="F93" s="22">
        <f t="shared" si="16"/>
        <v>1.655439555644989</v>
      </c>
      <c r="G93" s="3">
        <v>1.4785714149475098</v>
      </c>
      <c r="H93" s="23">
        <v>1.8323076963424683</v>
      </c>
      <c r="I93" s="22">
        <f t="shared" si="17"/>
        <v>3.7500001490116119E-2</v>
      </c>
      <c r="J93" s="5">
        <v>7.5000002980232239E-2</v>
      </c>
      <c r="K93" s="18">
        <v>0</v>
      </c>
      <c r="L93" s="22">
        <f t="shared" si="18"/>
        <v>2.0505952537059784</v>
      </c>
      <c r="M93" s="5">
        <v>4.7142858505249023</v>
      </c>
      <c r="N93" s="5">
        <v>0.5</v>
      </c>
      <c r="O93" s="5">
        <v>1.5714285373687744</v>
      </c>
      <c r="P93" s="23">
        <v>1.4166666269302368</v>
      </c>
      <c r="R93" s="2"/>
    </row>
    <row r="94" spans="1:18" x14ac:dyDescent="0.25">
      <c r="A94" s="11" t="str">
        <f t="shared" si="22"/>
        <v>IRL_2015</v>
      </c>
      <c r="B94" t="s">
        <v>19</v>
      </c>
      <c r="C94" s="8" t="s">
        <v>52</v>
      </c>
      <c r="D94" s="4">
        <v>2015</v>
      </c>
      <c r="E94" s="9">
        <f t="shared" si="15"/>
        <v>1.2675709780305624</v>
      </c>
      <c r="F94" s="22">
        <f t="shared" si="16"/>
        <v>0.9315934032201767</v>
      </c>
      <c r="G94" s="3">
        <v>1.4785714149475098</v>
      </c>
      <c r="H94" s="23">
        <v>0.38461539149284363</v>
      </c>
      <c r="I94" s="22">
        <f t="shared" si="17"/>
        <v>3.7500001490116119E-2</v>
      </c>
      <c r="J94" s="5">
        <v>7.5000002980232239E-2</v>
      </c>
      <c r="K94" s="18">
        <v>0</v>
      </c>
      <c r="L94" s="22">
        <f t="shared" si="18"/>
        <v>2.0505952537059784</v>
      </c>
      <c r="M94" s="5">
        <v>4.7142858505249023</v>
      </c>
      <c r="N94" s="5">
        <v>0.5</v>
      </c>
      <c r="O94" s="5">
        <v>1.5714285373687744</v>
      </c>
      <c r="P94" s="23">
        <v>1.4166666269302368</v>
      </c>
      <c r="R94" s="2"/>
    </row>
    <row r="95" spans="1:18" x14ac:dyDescent="0.25">
      <c r="A95" s="11" t="str">
        <f t="shared" si="22"/>
        <v>IRL_2016</v>
      </c>
      <c r="B95" t="s">
        <v>19</v>
      </c>
      <c r="C95" s="8" t="s">
        <v>52</v>
      </c>
      <c r="D95" s="4">
        <v>2016</v>
      </c>
      <c r="E95" s="9">
        <f t="shared" si="15"/>
        <v>1.2779876422137022</v>
      </c>
      <c r="F95" s="22">
        <f t="shared" si="16"/>
        <v>0.9315934032201767</v>
      </c>
      <c r="G95" s="3">
        <v>1.4785714149475098</v>
      </c>
      <c r="H95" s="23">
        <v>0.38461539149284363</v>
      </c>
      <c r="I95" s="22">
        <f t="shared" si="17"/>
        <v>3.7500001490116119E-2</v>
      </c>
      <c r="J95" s="5">
        <v>7.5000002980232239E-2</v>
      </c>
      <c r="K95" s="18">
        <v>0</v>
      </c>
      <c r="L95" s="22">
        <f t="shared" si="18"/>
        <v>2.071428582072258</v>
      </c>
      <c r="M95" s="5">
        <v>4.7142858505249023</v>
      </c>
      <c r="N95" s="5">
        <v>0.58333331346511841</v>
      </c>
      <c r="O95" s="5">
        <v>1.5714285373687744</v>
      </c>
      <c r="P95" s="23">
        <v>1.4166666269302368</v>
      </c>
      <c r="R95" s="2"/>
    </row>
    <row r="96" spans="1:18" x14ac:dyDescent="0.25">
      <c r="A96" s="11" t="str">
        <f t="shared" si="22"/>
        <v>IRL_2017</v>
      </c>
      <c r="B96" t="s">
        <v>19</v>
      </c>
      <c r="C96" s="8" t="s">
        <v>52</v>
      </c>
      <c r="D96" s="4">
        <v>2017</v>
      </c>
      <c r="E96" s="9">
        <f t="shared" si="15"/>
        <v>1.2779876422137022</v>
      </c>
      <c r="F96" s="22">
        <f t="shared" si="16"/>
        <v>0.9315934032201767</v>
      </c>
      <c r="G96" s="3">
        <v>1.4785714149475098</v>
      </c>
      <c r="H96" s="23">
        <v>0.38461539149284363</v>
      </c>
      <c r="I96" s="22">
        <f t="shared" si="17"/>
        <v>3.7500001490116119E-2</v>
      </c>
      <c r="J96" s="5">
        <v>7.5000002980232239E-2</v>
      </c>
      <c r="K96" s="18">
        <v>0</v>
      </c>
      <c r="L96" s="22">
        <f t="shared" si="18"/>
        <v>2.071428582072258</v>
      </c>
      <c r="M96" s="5">
        <v>4.7142858505249023</v>
      </c>
      <c r="N96" s="5">
        <v>0.58333331346511841</v>
      </c>
      <c r="O96" s="5">
        <v>1.5714285373687744</v>
      </c>
      <c r="P96" s="23">
        <v>1.4166666269302368</v>
      </c>
      <c r="R96" s="2"/>
    </row>
    <row r="97" spans="1:18" x14ac:dyDescent="0.25">
      <c r="A97" s="11" t="str">
        <f t="shared" si="22"/>
        <v>IRL_2018</v>
      </c>
      <c r="B97" t="s">
        <v>19</v>
      </c>
      <c r="C97" s="8" t="s">
        <v>52</v>
      </c>
      <c r="D97" s="4">
        <v>2018</v>
      </c>
      <c r="E97" s="9">
        <f t="shared" si="15"/>
        <v>1.2571543138474226</v>
      </c>
      <c r="F97" s="22">
        <f t="shared" si="16"/>
        <v>0.9315934032201767</v>
      </c>
      <c r="G97" s="3">
        <v>1.4785714149475098</v>
      </c>
      <c r="H97" s="23">
        <v>0.38461539149284363</v>
      </c>
      <c r="I97" s="22">
        <f t="shared" si="17"/>
        <v>3.7500001490116119E-2</v>
      </c>
      <c r="J97" s="5">
        <v>7.5000002980232239E-2</v>
      </c>
      <c r="K97" s="18">
        <v>0</v>
      </c>
      <c r="L97" s="22">
        <f t="shared" si="18"/>
        <v>2.0297619253396988</v>
      </c>
      <c r="M97" s="5">
        <v>4.7142858505249023</v>
      </c>
      <c r="N97" s="5">
        <v>0.58333331346511841</v>
      </c>
      <c r="O97" s="5">
        <v>1.5714285373687744</v>
      </c>
      <c r="P97" s="23">
        <v>1.25</v>
      </c>
      <c r="R97" s="2"/>
    </row>
    <row r="98" spans="1:18" ht="14.5" x14ac:dyDescent="0.25">
      <c r="A98" s="11" t="str">
        <f t="shared" ref="A98:A103" si="23">"ISR"&amp;"_"&amp;D98</f>
        <v>ISR_2013</v>
      </c>
      <c r="B98" t="s">
        <v>20</v>
      </c>
      <c r="C98" s="7" t="s">
        <v>98</v>
      </c>
      <c r="D98" s="6">
        <v>2013</v>
      </c>
      <c r="E98" s="21">
        <f t="shared" si="15"/>
        <v>2.2121570222079754</v>
      </c>
      <c r="F98" s="27">
        <f t="shared" si="16"/>
        <v>1.4741281718015671</v>
      </c>
      <c r="G98" s="17">
        <v>2.6149230003356934</v>
      </c>
      <c r="H98" s="28">
        <v>0.3333333432674408</v>
      </c>
      <c r="I98" s="27">
        <f t="shared" si="17"/>
        <v>2.7059999704360962</v>
      </c>
      <c r="J98" s="26">
        <v>3.0060000419616699</v>
      </c>
      <c r="K98" s="19">
        <v>2.4059998989105225</v>
      </c>
      <c r="L98" s="27">
        <f t="shared" si="18"/>
        <v>2.3342499732971191</v>
      </c>
      <c r="M98" s="26">
        <v>5.1428570747375488</v>
      </c>
      <c r="N98" s="26">
        <v>1.8370000123977661</v>
      </c>
      <c r="O98" s="26">
        <v>1.8571428060531616</v>
      </c>
      <c r="P98" s="28">
        <v>0.5</v>
      </c>
      <c r="R98" s="2"/>
    </row>
    <row r="99" spans="1:18" ht="14.5" x14ac:dyDescent="0.25">
      <c r="A99" s="11" t="str">
        <f t="shared" si="23"/>
        <v>ISR_2014</v>
      </c>
      <c r="B99" t="s">
        <v>20</v>
      </c>
      <c r="C99" s="7" t="s">
        <v>98</v>
      </c>
      <c r="D99" s="6">
        <v>2014</v>
      </c>
      <c r="E99" s="21">
        <f t="shared" si="15"/>
        <v>2.2014653496444225</v>
      </c>
      <c r="F99" s="27">
        <f t="shared" si="16"/>
        <v>1.4741281718015671</v>
      </c>
      <c r="G99" s="17">
        <v>2.6149230003356934</v>
      </c>
      <c r="H99" s="28">
        <v>0.3333333432674408</v>
      </c>
      <c r="I99" s="27">
        <f t="shared" si="17"/>
        <v>2.7059999704360962</v>
      </c>
      <c r="J99" s="26">
        <v>3.0060000419616699</v>
      </c>
      <c r="K99" s="19">
        <v>2.4059998989105225</v>
      </c>
      <c r="L99" s="27">
        <f t="shared" si="18"/>
        <v>2.3128666281700134</v>
      </c>
      <c r="M99" s="26">
        <v>5.1428570747375488</v>
      </c>
      <c r="N99" s="26">
        <v>1.7514666318893433</v>
      </c>
      <c r="O99" s="26">
        <v>1.8571428060531616</v>
      </c>
      <c r="P99" s="28">
        <v>0.5</v>
      </c>
      <c r="R99" s="2"/>
    </row>
    <row r="100" spans="1:18" ht="14.5" x14ac:dyDescent="0.25">
      <c r="A100" s="11" t="str">
        <f t="shared" si="23"/>
        <v>ISR_2015</v>
      </c>
      <c r="B100" t="s">
        <v>20</v>
      </c>
      <c r="C100" s="7" t="s">
        <v>98</v>
      </c>
      <c r="D100" s="6">
        <v>2015</v>
      </c>
      <c r="E100" s="21">
        <f t="shared" si="15"/>
        <v>2.1999195478856564</v>
      </c>
      <c r="F100" s="27">
        <f t="shared" si="16"/>
        <v>1.4741281718015671</v>
      </c>
      <c r="G100" s="17">
        <v>2.6149230003356934</v>
      </c>
      <c r="H100" s="28">
        <v>0.3333333432674408</v>
      </c>
      <c r="I100" s="27">
        <f t="shared" si="17"/>
        <v>2.7000000476837158</v>
      </c>
      <c r="J100" s="26">
        <v>3</v>
      </c>
      <c r="K100" s="19">
        <v>2.4000000953674316</v>
      </c>
      <c r="L100" s="27">
        <f t="shared" si="18"/>
        <v>2.3127749860286713</v>
      </c>
      <c r="M100" s="26">
        <v>5.1428570747375488</v>
      </c>
      <c r="N100" s="26">
        <v>1.7511000633239746</v>
      </c>
      <c r="O100" s="26">
        <v>1.8571428060531616</v>
      </c>
      <c r="P100" s="28">
        <v>0.5</v>
      </c>
      <c r="R100" s="2"/>
    </row>
    <row r="101" spans="1:18" ht="14.5" x14ac:dyDescent="0.25">
      <c r="A101" s="11" t="str">
        <f t="shared" si="23"/>
        <v>ISR_2016</v>
      </c>
      <c r="B101" t="s">
        <v>20</v>
      </c>
      <c r="C101" s="7" t="s">
        <v>98</v>
      </c>
      <c r="D101" s="6">
        <v>2016</v>
      </c>
      <c r="E101" s="21">
        <f t="shared" si="15"/>
        <v>2.1998737119138241</v>
      </c>
      <c r="F101" s="27">
        <f t="shared" si="16"/>
        <v>1.4741281718015671</v>
      </c>
      <c r="G101" s="17">
        <v>2.6149230003356934</v>
      </c>
      <c r="H101" s="28">
        <v>0.3333333432674408</v>
      </c>
      <c r="I101" s="27">
        <f t="shared" si="17"/>
        <v>2.7000000476837158</v>
      </c>
      <c r="J101" s="26">
        <v>3</v>
      </c>
      <c r="K101" s="19">
        <v>2.4000000953674316</v>
      </c>
      <c r="L101" s="27">
        <f t="shared" si="18"/>
        <v>2.3126833140850067</v>
      </c>
      <c r="M101" s="26">
        <v>5.1428570747375488</v>
      </c>
      <c r="N101" s="26">
        <v>1.7507333755493164</v>
      </c>
      <c r="O101" s="26">
        <v>1.8571428060531616</v>
      </c>
      <c r="P101" s="28">
        <v>0.5</v>
      </c>
      <c r="R101" s="2"/>
    </row>
    <row r="102" spans="1:18" ht="14.5" x14ac:dyDescent="0.25">
      <c r="A102" s="11" t="str">
        <f t="shared" si="23"/>
        <v>ISR_2017</v>
      </c>
      <c r="B102" t="s">
        <v>20</v>
      </c>
      <c r="C102" s="7" t="s">
        <v>98</v>
      </c>
      <c r="D102" s="6">
        <v>2017</v>
      </c>
      <c r="E102" s="21">
        <f t="shared" si="15"/>
        <v>2.1998278759419918</v>
      </c>
      <c r="F102" s="27">
        <f t="shared" si="16"/>
        <v>1.4741281718015671</v>
      </c>
      <c r="G102" s="17">
        <v>2.6149230003356934</v>
      </c>
      <c r="H102" s="28">
        <v>0.3333333432674408</v>
      </c>
      <c r="I102" s="27">
        <f t="shared" si="17"/>
        <v>2.7000000476837158</v>
      </c>
      <c r="J102" s="26">
        <v>3</v>
      </c>
      <c r="K102" s="19">
        <v>2.4000000953674316</v>
      </c>
      <c r="L102" s="27">
        <f t="shared" si="18"/>
        <v>2.3125916421413422</v>
      </c>
      <c r="M102" s="26">
        <v>5.1428570747375488</v>
      </c>
      <c r="N102" s="26">
        <v>1.7503666877746582</v>
      </c>
      <c r="O102" s="26">
        <v>1.8571428060531616</v>
      </c>
      <c r="P102" s="28">
        <v>0.5</v>
      </c>
      <c r="R102" s="2"/>
    </row>
    <row r="103" spans="1:18" ht="14.5" x14ac:dyDescent="0.25">
      <c r="A103" s="11" t="str">
        <f t="shared" si="23"/>
        <v>ISR_2018</v>
      </c>
      <c r="B103" t="s">
        <v>20</v>
      </c>
      <c r="C103" s="7" t="s">
        <v>98</v>
      </c>
      <c r="D103" s="6">
        <v>2018</v>
      </c>
      <c r="E103" s="21">
        <f t="shared" si="15"/>
        <v>1.8997820280492306</v>
      </c>
      <c r="F103" s="27">
        <f t="shared" si="16"/>
        <v>1.4741281718015671</v>
      </c>
      <c r="G103" s="17">
        <v>2.6149230003356934</v>
      </c>
      <c r="H103" s="28">
        <v>0.3333333432674408</v>
      </c>
      <c r="I103" s="27">
        <f t="shared" si="17"/>
        <v>1.5</v>
      </c>
      <c r="J103" s="26">
        <v>1.5</v>
      </c>
      <c r="K103" s="19">
        <v>1.5</v>
      </c>
      <c r="L103" s="27">
        <f t="shared" si="18"/>
        <v>2.3124999701976776</v>
      </c>
      <c r="M103" s="26">
        <v>5.1428570747375488</v>
      </c>
      <c r="N103" s="26">
        <v>1.75</v>
      </c>
      <c r="O103" s="26">
        <v>1.8571428060531616</v>
      </c>
      <c r="P103" s="28">
        <v>0.5</v>
      </c>
      <c r="R103" s="2"/>
    </row>
    <row r="104" spans="1:18" x14ac:dyDescent="0.25">
      <c r="A104" s="11" t="str">
        <f t="shared" ref="A104:A109" si="24">"ITA"&amp;"_"&amp;D104</f>
        <v>ITA_2013</v>
      </c>
      <c r="B104" t="s">
        <v>21</v>
      </c>
      <c r="C104" s="8" t="s">
        <v>53</v>
      </c>
      <c r="D104" s="4">
        <v>2013</v>
      </c>
      <c r="E104" s="9">
        <f t="shared" si="15"/>
        <v>1.0641323502059095</v>
      </c>
      <c r="F104" s="22">
        <f t="shared" si="16"/>
        <v>1.1766483783721924</v>
      </c>
      <c r="G104" s="3">
        <v>1.2051428556442261</v>
      </c>
      <c r="H104" s="23">
        <v>1.1481539011001587</v>
      </c>
      <c r="I104" s="22">
        <f t="shared" si="17"/>
        <v>0.1875000074505806</v>
      </c>
      <c r="J104" s="5">
        <v>7.5000002980232239E-2</v>
      </c>
      <c r="K104" s="18">
        <v>0.30000001192092896</v>
      </c>
      <c r="L104" s="22">
        <f t="shared" si="18"/>
        <v>1.4461905075004324</v>
      </c>
      <c r="M104" s="5">
        <v>3.2857143878936768</v>
      </c>
      <c r="N104" s="5">
        <v>5.0000003539025784E-3</v>
      </c>
      <c r="O104" s="5">
        <v>1.2857142686843872</v>
      </c>
      <c r="P104" s="23">
        <v>1.2083333730697632</v>
      </c>
      <c r="R104" s="2"/>
    </row>
    <row r="105" spans="1:18" x14ac:dyDescent="0.25">
      <c r="A105" s="11" t="str">
        <f t="shared" si="24"/>
        <v>ITA_2014</v>
      </c>
      <c r="B105" t="s">
        <v>21</v>
      </c>
      <c r="C105" s="8" t="s">
        <v>53</v>
      </c>
      <c r="D105" s="4">
        <v>2014</v>
      </c>
      <c r="E105" s="9">
        <f t="shared" si="15"/>
        <v>1.0629738204879686</v>
      </c>
      <c r="F105" s="22">
        <f t="shared" si="16"/>
        <v>1.1725142598152161</v>
      </c>
      <c r="G105" s="3">
        <v>1.1986285448074341</v>
      </c>
      <c r="H105" s="23">
        <v>1.146399974822998</v>
      </c>
      <c r="I105" s="22">
        <f t="shared" si="17"/>
        <v>0.1875000074505806</v>
      </c>
      <c r="J105" s="5">
        <v>7.5000002980232239E-2</v>
      </c>
      <c r="K105" s="18">
        <v>0.30000001192092896</v>
      </c>
      <c r="L105" s="22">
        <f t="shared" si="18"/>
        <v>1.4459405073430389</v>
      </c>
      <c r="M105" s="5">
        <v>3.2857143878936768</v>
      </c>
      <c r="N105" s="5">
        <v>3.9999997243285179E-3</v>
      </c>
      <c r="O105" s="5">
        <v>1.2857142686843872</v>
      </c>
      <c r="P105" s="23">
        <v>1.2083333730697632</v>
      </c>
      <c r="R105" s="2"/>
    </row>
    <row r="106" spans="1:18" x14ac:dyDescent="0.25">
      <c r="A106" s="11" t="str">
        <f t="shared" si="24"/>
        <v>ITA_2015</v>
      </c>
      <c r="B106" t="s">
        <v>21</v>
      </c>
      <c r="C106" s="8" t="s">
        <v>53</v>
      </c>
      <c r="D106" s="4">
        <v>2015</v>
      </c>
      <c r="E106" s="9">
        <f t="shared" si="15"/>
        <v>1.1368153069342952</v>
      </c>
      <c r="F106" s="22">
        <f t="shared" si="16"/>
        <v>1.1683802008628845</v>
      </c>
      <c r="G106" s="3">
        <v>1.1921142339706421</v>
      </c>
      <c r="H106" s="23">
        <v>1.144646167755127</v>
      </c>
      <c r="I106" s="22">
        <f t="shared" si="17"/>
        <v>0.48750001192092896</v>
      </c>
      <c r="J106" s="5">
        <v>0.375</v>
      </c>
      <c r="K106" s="18">
        <v>0.60000002384185791</v>
      </c>
      <c r="L106" s="22">
        <f t="shared" si="18"/>
        <v>1.4456905074766837</v>
      </c>
      <c r="M106" s="5">
        <v>3.2857143878936768</v>
      </c>
      <c r="N106" s="5">
        <v>3.0000002589076757E-3</v>
      </c>
      <c r="O106" s="5">
        <v>1.2857142686843872</v>
      </c>
      <c r="P106" s="23">
        <v>1.2083333730697632</v>
      </c>
      <c r="R106" s="2"/>
    </row>
    <row r="107" spans="1:18" x14ac:dyDescent="0.25">
      <c r="A107" s="11" t="str">
        <f t="shared" si="24"/>
        <v>ITA_2016</v>
      </c>
      <c r="B107" t="s">
        <v>21</v>
      </c>
      <c r="C107" s="8" t="s">
        <v>53</v>
      </c>
      <c r="D107" s="4">
        <v>2016</v>
      </c>
      <c r="E107" s="9">
        <f t="shared" si="15"/>
        <v>1.1262818085378967</v>
      </c>
      <c r="F107" s="22">
        <f t="shared" si="16"/>
        <v>1.1642462015151978</v>
      </c>
      <c r="G107" s="3">
        <v>1.1856000423431396</v>
      </c>
      <c r="H107" s="23">
        <v>1.1428923606872559</v>
      </c>
      <c r="I107" s="22">
        <f t="shared" si="17"/>
        <v>0.45000001788139343</v>
      </c>
      <c r="J107" s="5">
        <v>0.30000001192092896</v>
      </c>
      <c r="K107" s="18">
        <v>0.60000002384185791</v>
      </c>
      <c r="L107" s="22">
        <f t="shared" si="18"/>
        <v>1.4454405073774979</v>
      </c>
      <c r="M107" s="5">
        <v>3.2857143878936768</v>
      </c>
      <c r="N107" s="5">
        <v>1.999999862164259E-3</v>
      </c>
      <c r="O107" s="5">
        <v>1.2857142686843872</v>
      </c>
      <c r="P107" s="23">
        <v>1.2083333730697632</v>
      </c>
      <c r="R107" s="2"/>
    </row>
    <row r="108" spans="1:18" x14ac:dyDescent="0.25">
      <c r="A108" s="11" t="str">
        <f t="shared" si="24"/>
        <v>ITA_2017</v>
      </c>
      <c r="B108" t="s">
        <v>21</v>
      </c>
      <c r="C108" s="8" t="s">
        <v>53</v>
      </c>
      <c r="D108" s="4">
        <v>2017</v>
      </c>
      <c r="E108" s="9">
        <f t="shared" si="15"/>
        <v>1.1251232789072674</v>
      </c>
      <c r="F108" s="22">
        <f t="shared" si="16"/>
        <v>1.1601120829582214</v>
      </c>
      <c r="G108" s="3">
        <v>1.1790857315063477</v>
      </c>
      <c r="H108" s="23">
        <v>1.1411384344100952</v>
      </c>
      <c r="I108" s="22">
        <f t="shared" si="17"/>
        <v>0.45000001788139343</v>
      </c>
      <c r="J108" s="5">
        <v>0.30000001192092896</v>
      </c>
      <c r="K108" s="18">
        <v>0.60000002384185791</v>
      </c>
      <c r="L108" s="22">
        <f t="shared" si="18"/>
        <v>1.4451905073947273</v>
      </c>
      <c r="M108" s="5">
        <v>3.2857143878936768</v>
      </c>
      <c r="N108" s="5">
        <v>9.9999993108212948E-4</v>
      </c>
      <c r="O108" s="5">
        <v>1.2857142686843872</v>
      </c>
      <c r="P108" s="23">
        <v>1.2083333730697632</v>
      </c>
      <c r="R108" s="2"/>
    </row>
    <row r="109" spans="1:18" x14ac:dyDescent="0.25">
      <c r="A109" s="11" t="str">
        <f t="shared" si="24"/>
        <v>ITA_2018</v>
      </c>
      <c r="B109" t="s">
        <v>21</v>
      </c>
      <c r="C109" s="8" t="s">
        <v>53</v>
      </c>
      <c r="D109" s="4">
        <v>2018</v>
      </c>
      <c r="E109" s="9">
        <f t="shared" si="15"/>
        <v>1.0644409582018852</v>
      </c>
      <c r="F109" s="22">
        <f t="shared" si="16"/>
        <v>1.1559780240058899</v>
      </c>
      <c r="G109" s="3">
        <v>1.1725714206695557</v>
      </c>
      <c r="H109" s="23">
        <v>1.1393846273422241</v>
      </c>
      <c r="I109" s="22">
        <f t="shared" si="17"/>
        <v>0.45000001788139343</v>
      </c>
      <c r="J109" s="5">
        <v>0.30000001192092896</v>
      </c>
      <c r="K109" s="18">
        <v>0.60000002384185791</v>
      </c>
      <c r="L109" s="22">
        <f t="shared" si="18"/>
        <v>1.3258928954601288</v>
      </c>
      <c r="M109" s="5">
        <v>3.2857143878936768</v>
      </c>
      <c r="N109" s="5">
        <v>0</v>
      </c>
      <c r="O109" s="5">
        <v>1.1428571939468384</v>
      </c>
      <c r="P109" s="23">
        <v>0.875</v>
      </c>
      <c r="R109" s="2"/>
    </row>
    <row r="110" spans="1:18" x14ac:dyDescent="0.25">
      <c r="A110" s="11" t="str">
        <f t="shared" ref="A110:A115" si="25">"JPN"&amp;"_"&amp;D110</f>
        <v>JPN_2013</v>
      </c>
      <c r="B110" t="s">
        <v>22</v>
      </c>
      <c r="C110" s="7" t="s">
        <v>54</v>
      </c>
      <c r="D110" s="6">
        <v>2013</v>
      </c>
      <c r="E110" s="21">
        <f t="shared" si="15"/>
        <v>1.5840005874633789</v>
      </c>
      <c r="F110" s="27">
        <f t="shared" si="16"/>
        <v>1.6311666965484619</v>
      </c>
      <c r="G110" s="17">
        <v>1.6790000200271606</v>
      </c>
      <c r="H110" s="28">
        <v>1.5833333730697632</v>
      </c>
      <c r="I110" s="27">
        <f t="shared" si="17"/>
        <v>1.7092999815940857</v>
      </c>
      <c r="J110" s="26">
        <v>1.4955999851226807</v>
      </c>
      <c r="K110" s="19">
        <v>1.9229999780654907</v>
      </c>
      <c r="L110" s="27">
        <f t="shared" si="18"/>
        <v>1.497767835855484</v>
      </c>
      <c r="M110" s="26">
        <v>2.1428570747375488</v>
      </c>
      <c r="N110" s="26">
        <v>1.2083333730697632</v>
      </c>
      <c r="O110" s="26">
        <v>1.2857142686843872</v>
      </c>
      <c r="P110" s="28">
        <v>1.3541666269302368</v>
      </c>
      <c r="R110" s="2"/>
    </row>
    <row r="111" spans="1:18" x14ac:dyDescent="0.25">
      <c r="A111" s="11" t="str">
        <f t="shared" si="25"/>
        <v>JPN_2014</v>
      </c>
      <c r="B111" t="s">
        <v>22</v>
      </c>
      <c r="C111" s="7" t="s">
        <v>54</v>
      </c>
      <c r="D111" s="6">
        <v>2014</v>
      </c>
      <c r="E111" s="21">
        <f t="shared" si="15"/>
        <v>1.5839705914258957</v>
      </c>
      <c r="F111" s="27">
        <f t="shared" si="16"/>
        <v>1.6311666965484619</v>
      </c>
      <c r="G111" s="17">
        <v>1.6790000200271606</v>
      </c>
      <c r="H111" s="28">
        <v>1.5833333730697632</v>
      </c>
      <c r="I111" s="27">
        <f t="shared" si="17"/>
        <v>1.7091799974441528</v>
      </c>
      <c r="J111" s="26">
        <v>1.4953600168228149</v>
      </c>
      <c r="K111" s="19">
        <v>1.9229999780654907</v>
      </c>
      <c r="L111" s="27">
        <f t="shared" si="18"/>
        <v>1.497767835855484</v>
      </c>
      <c r="M111" s="26">
        <v>2.1428570747375488</v>
      </c>
      <c r="N111" s="26">
        <v>1.2083333730697632</v>
      </c>
      <c r="O111" s="26">
        <v>1.2857142686843872</v>
      </c>
      <c r="P111" s="28">
        <v>1.3541666269302368</v>
      </c>
      <c r="R111" s="2"/>
    </row>
    <row r="112" spans="1:18" x14ac:dyDescent="0.25">
      <c r="A112" s="11" t="str">
        <f t="shared" si="25"/>
        <v>JPN_2015</v>
      </c>
      <c r="B112" t="s">
        <v>22</v>
      </c>
      <c r="C112" s="7" t="s">
        <v>54</v>
      </c>
      <c r="D112" s="6">
        <v>2015</v>
      </c>
      <c r="E112" s="21">
        <f t="shared" si="15"/>
        <v>1.5839405953884125</v>
      </c>
      <c r="F112" s="27">
        <f t="shared" si="16"/>
        <v>1.6311666965484619</v>
      </c>
      <c r="G112" s="17">
        <v>1.6790000200271606</v>
      </c>
      <c r="H112" s="28">
        <v>1.5833333730697632</v>
      </c>
      <c r="I112" s="27">
        <f t="shared" si="17"/>
        <v>1.70906001329422</v>
      </c>
      <c r="J112" s="26">
        <v>1.4951200485229492</v>
      </c>
      <c r="K112" s="19">
        <v>1.9229999780654907</v>
      </c>
      <c r="L112" s="27">
        <f t="shared" si="18"/>
        <v>1.497767835855484</v>
      </c>
      <c r="M112" s="26">
        <v>2.1428570747375488</v>
      </c>
      <c r="N112" s="26">
        <v>1.2083333730697632</v>
      </c>
      <c r="O112" s="26">
        <v>1.2857142686843872</v>
      </c>
      <c r="P112" s="28">
        <v>1.3541666269302368</v>
      </c>
      <c r="R112" s="2"/>
    </row>
    <row r="113" spans="1:18" x14ac:dyDescent="0.25">
      <c r="A113" s="11" t="str">
        <f t="shared" si="25"/>
        <v>JPN_2016</v>
      </c>
      <c r="B113" t="s">
        <v>22</v>
      </c>
      <c r="C113" s="7" t="s">
        <v>54</v>
      </c>
      <c r="D113" s="6">
        <v>2016</v>
      </c>
      <c r="E113" s="21">
        <f t="shared" si="15"/>
        <v>1.5839105844497681</v>
      </c>
      <c r="F113" s="27">
        <f t="shared" si="16"/>
        <v>1.6311666965484619</v>
      </c>
      <c r="G113" s="17">
        <v>1.6790000200271606</v>
      </c>
      <c r="H113" s="28">
        <v>1.5833333730697632</v>
      </c>
      <c r="I113" s="27">
        <f t="shared" si="17"/>
        <v>1.7089399695396423</v>
      </c>
      <c r="J113" s="26">
        <v>1.4948799610137939</v>
      </c>
      <c r="K113" s="19">
        <v>1.9229999780654907</v>
      </c>
      <c r="L113" s="27">
        <f t="shared" si="18"/>
        <v>1.497767835855484</v>
      </c>
      <c r="M113" s="26">
        <v>2.1428570747375488</v>
      </c>
      <c r="N113" s="26">
        <v>1.2083333730697632</v>
      </c>
      <c r="O113" s="26">
        <v>1.2857142686843872</v>
      </c>
      <c r="P113" s="28">
        <v>1.3541666269302368</v>
      </c>
      <c r="R113" s="2"/>
    </row>
    <row r="114" spans="1:18" x14ac:dyDescent="0.25">
      <c r="A114" s="11" t="str">
        <f t="shared" si="25"/>
        <v>JPN_2017</v>
      </c>
      <c r="B114" t="s">
        <v>22</v>
      </c>
      <c r="C114" s="7" t="s">
        <v>54</v>
      </c>
      <c r="D114" s="6">
        <v>2017</v>
      </c>
      <c r="E114" s="21">
        <f t="shared" si="15"/>
        <v>1.577928215265274</v>
      </c>
      <c r="F114" s="27">
        <f t="shared" si="16"/>
        <v>1.5240238308906555</v>
      </c>
      <c r="G114" s="17">
        <v>1.4647142887115479</v>
      </c>
      <c r="H114" s="28">
        <v>1.5833333730697632</v>
      </c>
      <c r="I114" s="27">
        <f t="shared" si="17"/>
        <v>1.7088199853897095</v>
      </c>
      <c r="J114" s="26">
        <v>1.4946399927139282</v>
      </c>
      <c r="K114" s="19">
        <v>1.9229999780654907</v>
      </c>
      <c r="L114" s="27">
        <f t="shared" si="18"/>
        <v>1.5394345223903656</v>
      </c>
      <c r="M114" s="26">
        <v>2.1428570747375488</v>
      </c>
      <c r="N114" s="26">
        <v>1.2083333730697632</v>
      </c>
      <c r="O114" s="26">
        <v>1.2857142686843872</v>
      </c>
      <c r="P114" s="28">
        <v>1.5208333730697632</v>
      </c>
      <c r="R114" s="2"/>
    </row>
    <row r="115" spans="1:18" x14ac:dyDescent="0.25">
      <c r="A115" s="11" t="str">
        <f t="shared" si="25"/>
        <v>JPN_2018</v>
      </c>
      <c r="B115" t="s">
        <v>22</v>
      </c>
      <c r="C115" s="7" t="s">
        <v>54</v>
      </c>
      <c r="D115" s="6">
        <v>2018</v>
      </c>
      <c r="E115" s="21">
        <f t="shared" si="15"/>
        <v>1.4871244132518768</v>
      </c>
      <c r="F115" s="27">
        <f t="shared" si="16"/>
        <v>1.2323571443557739</v>
      </c>
      <c r="G115" s="17">
        <v>1.4647142887115479</v>
      </c>
      <c r="H115" s="28">
        <v>1</v>
      </c>
      <c r="I115" s="27">
        <f t="shared" si="17"/>
        <v>1.7087000012397766</v>
      </c>
      <c r="J115" s="26">
        <v>1.4944000244140625</v>
      </c>
      <c r="K115" s="19">
        <v>1.9229999780654907</v>
      </c>
      <c r="L115" s="27">
        <f t="shared" si="18"/>
        <v>1.5037202537059784</v>
      </c>
      <c r="M115" s="26">
        <v>2.1428570747375488</v>
      </c>
      <c r="N115" s="26">
        <v>1.2083333730697632</v>
      </c>
      <c r="O115" s="26">
        <v>1.1428571939468384</v>
      </c>
      <c r="P115" s="28">
        <v>1.5208333730697632</v>
      </c>
      <c r="R115" s="2"/>
    </row>
    <row r="116" spans="1:18" x14ac:dyDescent="0.25">
      <c r="A116" s="11" t="str">
        <f t="shared" ref="A116:A121" si="26">"KOR"&amp;"_"&amp;D116</f>
        <v>KOR_2013</v>
      </c>
      <c r="B116" t="s">
        <v>23</v>
      </c>
      <c r="C116" s="8" t="s">
        <v>55</v>
      </c>
      <c r="D116" s="4">
        <v>2013</v>
      </c>
      <c r="E116" s="9">
        <f t="shared" si="15"/>
        <v>2.0422186478972435</v>
      </c>
      <c r="F116" s="22">
        <f t="shared" si="16"/>
        <v>3.2153571844100952</v>
      </c>
      <c r="G116" s="3">
        <v>3.1027143001556396</v>
      </c>
      <c r="H116" s="23">
        <v>3.3280000686645508</v>
      </c>
      <c r="I116" s="22">
        <f t="shared" si="17"/>
        <v>1.2000000178813934</v>
      </c>
      <c r="J116" s="5">
        <v>1.6000000238418579</v>
      </c>
      <c r="K116" s="18">
        <v>0.80000001192092896</v>
      </c>
      <c r="L116" s="22">
        <f t="shared" si="18"/>
        <v>1.8767586946487427</v>
      </c>
      <c r="M116" s="5">
        <v>3.8571429252624512</v>
      </c>
      <c r="N116" s="5">
        <v>0.72727274894714355</v>
      </c>
      <c r="O116" s="5">
        <v>1.7142857313156128</v>
      </c>
      <c r="P116" s="23">
        <v>1.2083333730697632</v>
      </c>
      <c r="R116" s="2"/>
    </row>
    <row r="117" spans="1:18" x14ac:dyDescent="0.25">
      <c r="A117" s="11" t="str">
        <f t="shared" si="26"/>
        <v>KOR_2014</v>
      </c>
      <c r="B117" t="s">
        <v>23</v>
      </c>
      <c r="C117" s="8" t="s">
        <v>55</v>
      </c>
      <c r="D117" s="4">
        <v>2014</v>
      </c>
      <c r="E117" s="9">
        <f t="shared" si="15"/>
        <v>2.0413878783583641</v>
      </c>
      <c r="F117" s="22">
        <f t="shared" si="16"/>
        <v>3.2120341062545776</v>
      </c>
      <c r="G117" s="3">
        <v>3.1027143001556396</v>
      </c>
      <c r="H117" s="23">
        <v>3.3213539123535156</v>
      </c>
      <c r="I117" s="22">
        <f t="shared" si="17"/>
        <v>1.2000000178813934</v>
      </c>
      <c r="J117" s="5">
        <v>1.6000000238418579</v>
      </c>
      <c r="K117" s="18">
        <v>0.80000001192092896</v>
      </c>
      <c r="L117" s="22">
        <f t="shared" si="18"/>
        <v>1.8767586946487427</v>
      </c>
      <c r="M117" s="5">
        <v>3.8571429252624512</v>
      </c>
      <c r="N117" s="5">
        <v>0.72727274894714355</v>
      </c>
      <c r="O117" s="5">
        <v>1.7142857313156128</v>
      </c>
      <c r="P117" s="23">
        <v>1.2083333730697632</v>
      </c>
      <c r="R117" s="2"/>
    </row>
    <row r="118" spans="1:18" x14ac:dyDescent="0.25">
      <c r="A118" s="11" t="str">
        <f t="shared" si="26"/>
        <v>KOR_2015</v>
      </c>
      <c r="B118" t="s">
        <v>23</v>
      </c>
      <c r="C118" s="8" t="s">
        <v>55</v>
      </c>
      <c r="D118" s="4">
        <v>2015</v>
      </c>
      <c r="E118" s="9">
        <f t="shared" si="15"/>
        <v>2.0405571088194847</v>
      </c>
      <c r="F118" s="22">
        <f t="shared" si="16"/>
        <v>3.2087110280990601</v>
      </c>
      <c r="G118" s="3">
        <v>3.1027143001556396</v>
      </c>
      <c r="H118" s="23">
        <v>3.3147077560424805</v>
      </c>
      <c r="I118" s="22">
        <f t="shared" si="17"/>
        <v>1.2000000178813934</v>
      </c>
      <c r="J118" s="5">
        <v>1.6000000238418579</v>
      </c>
      <c r="K118" s="18">
        <v>0.80000001192092896</v>
      </c>
      <c r="L118" s="22">
        <f t="shared" si="18"/>
        <v>1.8767586946487427</v>
      </c>
      <c r="M118" s="5">
        <v>3.8571429252624512</v>
      </c>
      <c r="N118" s="5">
        <v>0.72727274894714355</v>
      </c>
      <c r="O118" s="5">
        <v>1.7142857313156128</v>
      </c>
      <c r="P118" s="23">
        <v>1.2083333730697632</v>
      </c>
      <c r="R118" s="2"/>
    </row>
    <row r="119" spans="1:18" x14ac:dyDescent="0.25">
      <c r="A119" s="11" t="str">
        <f t="shared" si="26"/>
        <v>KOR_2016</v>
      </c>
      <c r="B119" t="s">
        <v>23</v>
      </c>
      <c r="C119" s="8" t="s">
        <v>55</v>
      </c>
      <c r="D119" s="4">
        <v>2016</v>
      </c>
      <c r="E119" s="9">
        <f t="shared" si="15"/>
        <v>2.0397263392806053</v>
      </c>
      <c r="F119" s="22">
        <f t="shared" si="16"/>
        <v>3.2053879499435425</v>
      </c>
      <c r="G119" s="3">
        <v>3.1027143001556396</v>
      </c>
      <c r="H119" s="23">
        <v>3.3080615997314453</v>
      </c>
      <c r="I119" s="22">
        <f t="shared" si="17"/>
        <v>1.2000000178813934</v>
      </c>
      <c r="J119" s="5">
        <v>1.6000000238418579</v>
      </c>
      <c r="K119" s="18">
        <v>0.80000001192092896</v>
      </c>
      <c r="L119" s="22">
        <f t="shared" si="18"/>
        <v>1.8767586946487427</v>
      </c>
      <c r="M119" s="5">
        <v>3.8571429252624512</v>
      </c>
      <c r="N119" s="5">
        <v>0.72727274894714355</v>
      </c>
      <c r="O119" s="5">
        <v>1.7142857313156128</v>
      </c>
      <c r="P119" s="23">
        <v>1.2083333730697632</v>
      </c>
      <c r="R119" s="2"/>
    </row>
    <row r="120" spans="1:18" x14ac:dyDescent="0.25">
      <c r="A120" s="11" t="str">
        <f t="shared" si="26"/>
        <v>KOR_2017</v>
      </c>
      <c r="B120" t="s">
        <v>23</v>
      </c>
      <c r="C120" s="8" t="s">
        <v>55</v>
      </c>
      <c r="D120" s="4">
        <v>2017</v>
      </c>
      <c r="E120" s="9">
        <f t="shared" si="15"/>
        <v>2.0031812712550163</v>
      </c>
      <c r="F120" s="22">
        <f t="shared" si="16"/>
        <v>3.2020648717880249</v>
      </c>
      <c r="G120" s="3">
        <v>3.1027143001556396</v>
      </c>
      <c r="H120" s="23">
        <v>3.3014154434204102</v>
      </c>
      <c r="I120" s="22">
        <f t="shared" si="17"/>
        <v>1.2000000178813934</v>
      </c>
      <c r="J120" s="5">
        <v>1.6000000238418579</v>
      </c>
      <c r="K120" s="18">
        <v>0.80000001192092896</v>
      </c>
      <c r="L120" s="22">
        <f t="shared" si="18"/>
        <v>1.8053300976753235</v>
      </c>
      <c r="M120" s="5">
        <v>3.5714285373687744</v>
      </c>
      <c r="N120" s="5">
        <v>0.72727274894714355</v>
      </c>
      <c r="O120" s="5">
        <v>1.7142857313156128</v>
      </c>
      <c r="P120" s="23">
        <v>1.2083333730697632</v>
      </c>
      <c r="R120" s="2"/>
    </row>
    <row r="121" spans="1:18" x14ac:dyDescent="0.25">
      <c r="A121" s="11" t="str">
        <f t="shared" si="26"/>
        <v>KOR_2018</v>
      </c>
      <c r="B121" t="s">
        <v>23</v>
      </c>
      <c r="C121" s="8" t="s">
        <v>55</v>
      </c>
      <c r="D121" s="4">
        <v>2018</v>
      </c>
      <c r="E121" s="9">
        <f t="shared" si="15"/>
        <v>1.9755648002028465</v>
      </c>
      <c r="F121" s="22">
        <f t="shared" si="16"/>
        <v>3.0915989875793457</v>
      </c>
      <c r="G121" s="3">
        <v>2.8884286880493164</v>
      </c>
      <c r="H121" s="23">
        <v>3.294769287109375</v>
      </c>
      <c r="I121" s="22">
        <f t="shared" si="17"/>
        <v>1.2000000178813934</v>
      </c>
      <c r="J121" s="5">
        <v>1.6000000238418579</v>
      </c>
      <c r="K121" s="18">
        <v>0.80000001192092896</v>
      </c>
      <c r="L121" s="22">
        <f t="shared" si="18"/>
        <v>1.8053300976753235</v>
      </c>
      <c r="M121" s="5">
        <v>3.5714285373687744</v>
      </c>
      <c r="N121" s="5">
        <v>0.72727274894714355</v>
      </c>
      <c r="O121" s="5">
        <v>1.7142857313156128</v>
      </c>
      <c r="P121" s="23">
        <v>1.2083333730697632</v>
      </c>
      <c r="R121" s="2"/>
    </row>
    <row r="122" spans="1:18" x14ac:dyDescent="0.25">
      <c r="A122" s="11" t="str">
        <f>"LVA"&amp;"_"&amp;D122</f>
        <v>LVA_2013</v>
      </c>
      <c r="B122" t="s">
        <v>77</v>
      </c>
      <c r="C122" s="7" t="s">
        <v>78</v>
      </c>
      <c r="D122" s="6">
        <v>2013</v>
      </c>
      <c r="E122" s="21">
        <f t="shared" si="15"/>
        <v>1.8861651197075844</v>
      </c>
      <c r="F122" s="27">
        <f t="shared" si="16"/>
        <v>2.6181318759918213</v>
      </c>
      <c r="G122" s="17">
        <v>2.9285714626312256</v>
      </c>
      <c r="H122" s="28">
        <v>2.307692289352417</v>
      </c>
      <c r="I122" s="27">
        <f t="shared" si="17"/>
        <v>1.2096000015735626</v>
      </c>
      <c r="J122" s="26">
        <v>0.98100000619888306</v>
      </c>
      <c r="K122" s="19">
        <v>1.4381999969482422</v>
      </c>
      <c r="L122" s="27">
        <f t="shared" si="18"/>
        <v>1.8584643006324768</v>
      </c>
      <c r="M122" s="26">
        <v>3</v>
      </c>
      <c r="N122" s="26">
        <v>1.5826666355133057</v>
      </c>
      <c r="O122" s="26">
        <v>1.6428571939468384</v>
      </c>
      <c r="P122" s="28">
        <v>1.2083333730697632</v>
      </c>
      <c r="R122" s="2"/>
    </row>
    <row r="123" spans="1:18" x14ac:dyDescent="0.25">
      <c r="A123" s="11" t="str">
        <f t="shared" ref="A123:A127" si="27">"LVA"&amp;"_"&amp;D123</f>
        <v>LVA_2014</v>
      </c>
      <c r="B123" t="s">
        <v>77</v>
      </c>
      <c r="C123" s="7" t="s">
        <v>78</v>
      </c>
      <c r="D123" s="6">
        <v>2014</v>
      </c>
      <c r="E123" s="21">
        <f t="shared" si="15"/>
        <v>1.8309436962008476</v>
      </c>
      <c r="F123" s="27">
        <f t="shared" si="16"/>
        <v>2.4038461446762085</v>
      </c>
      <c r="G123" s="17">
        <v>2.5</v>
      </c>
      <c r="H123" s="28">
        <v>2.307692289352417</v>
      </c>
      <c r="I123" s="27">
        <f t="shared" si="17"/>
        <v>1.2096000015735626</v>
      </c>
      <c r="J123" s="26">
        <v>0.98100000619888306</v>
      </c>
      <c r="K123" s="19">
        <v>1.4381999969482422</v>
      </c>
      <c r="L123" s="27">
        <f t="shared" si="18"/>
        <v>1.8551643192768097</v>
      </c>
      <c r="M123" s="26">
        <v>3</v>
      </c>
      <c r="N123" s="26">
        <v>1.5694667100906372</v>
      </c>
      <c r="O123" s="26">
        <v>1.6428571939468384</v>
      </c>
      <c r="P123" s="28">
        <v>1.2083333730697632</v>
      </c>
      <c r="R123" s="2"/>
    </row>
    <row r="124" spans="1:18" x14ac:dyDescent="0.25">
      <c r="A124" s="11" t="str">
        <f t="shared" si="27"/>
        <v>LVA_2015</v>
      </c>
      <c r="B124" t="s">
        <v>77</v>
      </c>
      <c r="C124" s="7" t="s">
        <v>78</v>
      </c>
      <c r="D124" s="6">
        <v>2015</v>
      </c>
      <c r="E124" s="21">
        <f t="shared" si="15"/>
        <v>1.8292936906218529</v>
      </c>
      <c r="F124" s="27">
        <f t="shared" si="16"/>
        <v>2.4038461446762085</v>
      </c>
      <c r="G124" s="17">
        <v>2.5</v>
      </c>
      <c r="H124" s="28">
        <v>2.307692289352417</v>
      </c>
      <c r="I124" s="27">
        <f t="shared" si="17"/>
        <v>1.2096000015735626</v>
      </c>
      <c r="J124" s="26">
        <v>0.98100000619888306</v>
      </c>
      <c r="K124" s="19">
        <v>1.4381999969482422</v>
      </c>
      <c r="L124" s="27">
        <f t="shared" si="18"/>
        <v>1.8518643081188202</v>
      </c>
      <c r="M124" s="26">
        <v>3</v>
      </c>
      <c r="N124" s="26">
        <v>1.5562666654586792</v>
      </c>
      <c r="O124" s="26">
        <v>1.6428571939468384</v>
      </c>
      <c r="P124" s="28">
        <v>1.2083333730697632</v>
      </c>
      <c r="R124" s="2"/>
    </row>
    <row r="125" spans="1:18" x14ac:dyDescent="0.25">
      <c r="A125" s="11" t="str">
        <f t="shared" si="27"/>
        <v>LVA_2016</v>
      </c>
      <c r="B125" t="s">
        <v>77</v>
      </c>
      <c r="C125" s="7" t="s">
        <v>78</v>
      </c>
      <c r="D125" s="6">
        <v>2016</v>
      </c>
      <c r="E125" s="21">
        <f t="shared" si="15"/>
        <v>1.8276436850428581</v>
      </c>
      <c r="F125" s="27">
        <f t="shared" si="16"/>
        <v>2.4038461446762085</v>
      </c>
      <c r="G125" s="17">
        <v>2.5</v>
      </c>
      <c r="H125" s="28">
        <v>2.307692289352417</v>
      </c>
      <c r="I125" s="27">
        <f t="shared" si="17"/>
        <v>1.2096000015735626</v>
      </c>
      <c r="J125" s="26">
        <v>0.98100000619888306</v>
      </c>
      <c r="K125" s="19">
        <v>1.4381999969482422</v>
      </c>
      <c r="L125" s="27">
        <f t="shared" si="18"/>
        <v>1.8485642969608307</v>
      </c>
      <c r="M125" s="26">
        <v>3</v>
      </c>
      <c r="N125" s="26">
        <v>1.5430666208267212</v>
      </c>
      <c r="O125" s="26">
        <v>1.6428571939468384</v>
      </c>
      <c r="P125" s="28">
        <v>1.2083333730697632</v>
      </c>
      <c r="R125" s="2"/>
    </row>
    <row r="126" spans="1:18" x14ac:dyDescent="0.25">
      <c r="A126" s="11" t="str">
        <f t="shared" si="27"/>
        <v>LVA_2017</v>
      </c>
      <c r="B126" t="s">
        <v>77</v>
      </c>
      <c r="C126" s="7" t="s">
        <v>78</v>
      </c>
      <c r="D126" s="6">
        <v>2017</v>
      </c>
      <c r="E126" s="21">
        <f t="shared" si="15"/>
        <v>1.8259936943650246</v>
      </c>
      <c r="F126" s="27">
        <f t="shared" si="16"/>
        <v>2.4038461446762085</v>
      </c>
      <c r="G126" s="17">
        <v>2.5</v>
      </c>
      <c r="H126" s="28">
        <v>2.307692289352417</v>
      </c>
      <c r="I126" s="27">
        <f t="shared" si="17"/>
        <v>1.2096000015735626</v>
      </c>
      <c r="J126" s="26">
        <v>0.98100000619888306</v>
      </c>
      <c r="K126" s="19">
        <v>1.4381999969482422</v>
      </c>
      <c r="L126" s="27">
        <f t="shared" si="18"/>
        <v>1.8452643156051636</v>
      </c>
      <c r="M126" s="26">
        <v>3</v>
      </c>
      <c r="N126" s="26">
        <v>1.5298666954040527</v>
      </c>
      <c r="O126" s="26">
        <v>1.6428571939468384</v>
      </c>
      <c r="P126" s="28">
        <v>1.2083333730697632</v>
      </c>
      <c r="R126" s="2"/>
    </row>
    <row r="127" spans="1:18" x14ac:dyDescent="0.25">
      <c r="A127" s="11" t="str">
        <f t="shared" si="27"/>
        <v>LVA_2018</v>
      </c>
      <c r="B127" t="s">
        <v>77</v>
      </c>
      <c r="C127" s="7" t="s">
        <v>78</v>
      </c>
      <c r="D127" s="6">
        <v>2018</v>
      </c>
      <c r="E127" s="21">
        <f t="shared" si="15"/>
        <v>1.5772960558533669</v>
      </c>
      <c r="F127" s="27">
        <f t="shared" si="16"/>
        <v>1.4156556129455566</v>
      </c>
      <c r="G127" s="17">
        <v>2.2142856121063232</v>
      </c>
      <c r="H127" s="28">
        <v>0.61702561378479004</v>
      </c>
      <c r="I127" s="27">
        <f t="shared" si="17"/>
        <v>1.2096000015735626</v>
      </c>
      <c r="J127" s="26">
        <v>0.98100000619888306</v>
      </c>
      <c r="K127" s="19">
        <v>1.4381999969482422</v>
      </c>
      <c r="L127" s="27">
        <f t="shared" si="18"/>
        <v>1.8419643044471741</v>
      </c>
      <c r="M127" s="26">
        <v>3</v>
      </c>
      <c r="N127" s="26">
        <v>1.5166666507720947</v>
      </c>
      <c r="O127" s="26">
        <v>1.6428571939468384</v>
      </c>
      <c r="P127" s="28">
        <v>1.2083333730697632</v>
      </c>
      <c r="R127" s="2"/>
    </row>
    <row r="128" spans="1:18" x14ac:dyDescent="0.25">
      <c r="A128" s="11" t="str">
        <f>"LTU"&amp;"_"&amp;D128</f>
        <v>LTU_2013</v>
      </c>
      <c r="B128" t="s">
        <v>79</v>
      </c>
      <c r="C128" s="8" t="s">
        <v>80</v>
      </c>
      <c r="D128" s="4">
        <v>2013</v>
      </c>
      <c r="E128" s="9">
        <f t="shared" si="15"/>
        <v>1.7856240943074226</v>
      </c>
      <c r="F128" s="22">
        <f t="shared" si="16"/>
        <v>1.6014724969863892</v>
      </c>
      <c r="G128" s="3">
        <v>2.6597142219543457</v>
      </c>
      <c r="H128" s="23">
        <v>0.54323077201843262</v>
      </c>
      <c r="I128" s="22">
        <f t="shared" si="17"/>
        <v>0.71250000596046448</v>
      </c>
      <c r="J128" s="5">
        <v>0.97500002384185791</v>
      </c>
      <c r="K128" s="18">
        <v>0.44999998807907104</v>
      </c>
      <c r="L128" s="22">
        <f t="shared" si="18"/>
        <v>2.4142619371414185</v>
      </c>
      <c r="M128" s="5">
        <v>3.8571429252624512</v>
      </c>
      <c r="N128" s="5">
        <v>2.25</v>
      </c>
      <c r="O128" s="5">
        <v>1.4285714626312256</v>
      </c>
      <c r="P128" s="23">
        <v>2.1213333606719971</v>
      </c>
      <c r="R128" s="2"/>
    </row>
    <row r="129" spans="1:18" x14ac:dyDescent="0.25">
      <c r="A129" s="11" t="str">
        <f t="shared" ref="A129:A133" si="28">"LTU"&amp;"_"&amp;D129</f>
        <v>LTU_2014</v>
      </c>
      <c r="B129" t="s">
        <v>79</v>
      </c>
      <c r="C129" s="8" t="s">
        <v>80</v>
      </c>
      <c r="D129" s="4">
        <v>2014</v>
      </c>
      <c r="E129" s="9">
        <f t="shared" si="15"/>
        <v>1.7649122253060341</v>
      </c>
      <c r="F129" s="22">
        <f t="shared" si="16"/>
        <v>1.643625020980835</v>
      </c>
      <c r="G129" s="3">
        <v>2.6680500507354736</v>
      </c>
      <c r="H129" s="23">
        <v>0.61919999122619629</v>
      </c>
      <c r="I129" s="22">
        <f t="shared" si="17"/>
        <v>0.71250000596046448</v>
      </c>
      <c r="J129" s="5">
        <v>0.97500002384185791</v>
      </c>
      <c r="K129" s="18">
        <v>0.44999998807907104</v>
      </c>
      <c r="L129" s="22">
        <f t="shared" si="18"/>
        <v>2.3517619371414185</v>
      </c>
      <c r="M129" s="5">
        <v>3.8571429252624512</v>
      </c>
      <c r="N129" s="5">
        <v>2.25</v>
      </c>
      <c r="O129" s="5">
        <v>1.4285714626312256</v>
      </c>
      <c r="P129" s="23">
        <v>1.8713333606719971</v>
      </c>
      <c r="R129" s="2"/>
    </row>
    <row r="130" spans="1:18" x14ac:dyDescent="0.25">
      <c r="A130" s="11" t="str">
        <f t="shared" si="28"/>
        <v>LTU_2015</v>
      </c>
      <c r="B130" t="s">
        <v>79</v>
      </c>
      <c r="C130" s="8" t="s">
        <v>80</v>
      </c>
      <c r="D130" s="4">
        <v>2015</v>
      </c>
      <c r="E130" s="9">
        <f t="shared" si="15"/>
        <v>1.7754503265023232</v>
      </c>
      <c r="F130" s="22">
        <f t="shared" si="16"/>
        <v>1.6857774257659912</v>
      </c>
      <c r="G130" s="3">
        <v>2.6763856410980225</v>
      </c>
      <c r="H130" s="23">
        <v>0.69516921043395996</v>
      </c>
      <c r="I130" s="22">
        <f t="shared" si="17"/>
        <v>0.71250000596046448</v>
      </c>
      <c r="J130" s="5">
        <v>0.97500002384185791</v>
      </c>
      <c r="K130" s="18">
        <v>0.44999998807907104</v>
      </c>
      <c r="L130" s="22">
        <f t="shared" si="18"/>
        <v>2.3517619371414185</v>
      </c>
      <c r="M130" s="5">
        <v>3.8571429252624512</v>
      </c>
      <c r="N130" s="5">
        <v>2.25</v>
      </c>
      <c r="O130" s="5">
        <v>1.4285714626312256</v>
      </c>
      <c r="P130" s="23">
        <v>1.8713333606719971</v>
      </c>
      <c r="R130" s="2"/>
    </row>
    <row r="131" spans="1:18" x14ac:dyDescent="0.25">
      <c r="A131" s="11" t="str">
        <f t="shared" si="28"/>
        <v>LTU_2016</v>
      </c>
      <c r="B131" t="s">
        <v>79</v>
      </c>
      <c r="C131" s="8" t="s">
        <v>80</v>
      </c>
      <c r="D131" s="4">
        <v>2016</v>
      </c>
      <c r="E131" s="9">
        <f t="shared" si="15"/>
        <v>1.7859884575009346</v>
      </c>
      <c r="F131" s="22">
        <f t="shared" si="16"/>
        <v>1.727929949760437</v>
      </c>
      <c r="G131" s="3">
        <v>2.6847214698791504</v>
      </c>
      <c r="H131" s="23">
        <v>0.77113842964172363</v>
      </c>
      <c r="I131" s="22">
        <f t="shared" si="17"/>
        <v>0.71250000596046448</v>
      </c>
      <c r="J131" s="5">
        <v>0.97500002384185791</v>
      </c>
      <c r="K131" s="18">
        <v>0.44999998807907104</v>
      </c>
      <c r="L131" s="22">
        <f t="shared" si="18"/>
        <v>2.3517619371414185</v>
      </c>
      <c r="M131" s="5">
        <v>3.8571429252624512</v>
      </c>
      <c r="N131" s="5">
        <v>2.25</v>
      </c>
      <c r="O131" s="5">
        <v>1.4285714626312256</v>
      </c>
      <c r="P131" s="23">
        <v>1.8713333606719971</v>
      </c>
      <c r="R131" s="2"/>
    </row>
    <row r="132" spans="1:18" x14ac:dyDescent="0.25">
      <c r="A132" s="11" t="str">
        <f t="shared" si="28"/>
        <v>LTU_2017</v>
      </c>
      <c r="B132" t="s">
        <v>79</v>
      </c>
      <c r="C132" s="8" t="s">
        <v>80</v>
      </c>
      <c r="D132" s="4">
        <v>2017</v>
      </c>
      <c r="E132" s="9">
        <f t="shared" si="15"/>
        <v>1.9393150210380554</v>
      </c>
      <c r="F132" s="22">
        <f t="shared" si="16"/>
        <v>2.1162362098693848</v>
      </c>
      <c r="G132" s="3">
        <v>2.6930570602416992</v>
      </c>
      <c r="H132" s="23">
        <v>1.5394153594970703</v>
      </c>
      <c r="I132" s="22">
        <f t="shared" si="17"/>
        <v>0.9375</v>
      </c>
      <c r="J132" s="5">
        <v>0.97500002384185791</v>
      </c>
      <c r="K132" s="18">
        <v>0.89999997615814209</v>
      </c>
      <c r="L132" s="22">
        <f t="shared" si="18"/>
        <v>2.3517619371414185</v>
      </c>
      <c r="M132" s="5">
        <v>3.8571429252624512</v>
      </c>
      <c r="N132" s="5">
        <v>2.25</v>
      </c>
      <c r="O132" s="5">
        <v>1.4285714626312256</v>
      </c>
      <c r="P132" s="23">
        <v>1.8713333606719971</v>
      </c>
      <c r="R132" s="2"/>
    </row>
    <row r="133" spans="1:18" x14ac:dyDescent="0.25">
      <c r="A133" s="11" t="str">
        <f t="shared" si="28"/>
        <v>LTU_2018</v>
      </c>
      <c r="B133" t="s">
        <v>79</v>
      </c>
      <c r="C133" s="8" t="s">
        <v>80</v>
      </c>
      <c r="D133" s="4">
        <v>2018</v>
      </c>
      <c r="E133" s="9">
        <f t="shared" si="15"/>
        <v>1.9456464201211929</v>
      </c>
      <c r="F133" s="22">
        <f t="shared" si="16"/>
        <v>2.1415618062019348</v>
      </c>
      <c r="G133" s="3">
        <v>2.5138928890228271</v>
      </c>
      <c r="H133" s="23">
        <v>1.7692307233810425</v>
      </c>
      <c r="I133" s="22">
        <f t="shared" si="17"/>
        <v>0.9375</v>
      </c>
      <c r="J133" s="5">
        <v>0.97500002384185791</v>
      </c>
      <c r="K133" s="18">
        <v>0.89999997615814209</v>
      </c>
      <c r="L133" s="22">
        <f t="shared" si="18"/>
        <v>2.3517619371414185</v>
      </c>
      <c r="M133" s="5">
        <v>3.8571429252624512</v>
      </c>
      <c r="N133" s="5">
        <v>2.25</v>
      </c>
      <c r="O133" s="5">
        <v>1.4285714626312256</v>
      </c>
      <c r="P133" s="23">
        <v>1.8713333606719971</v>
      </c>
      <c r="R133" s="2"/>
    </row>
    <row r="134" spans="1:18" x14ac:dyDescent="0.25">
      <c r="A134" s="11" t="str">
        <f t="shared" ref="A134:A139" si="29">"LUX"&amp;"_"&amp;D134</f>
        <v>LUX_2013</v>
      </c>
      <c r="B134" t="s">
        <v>24</v>
      </c>
      <c r="C134" s="7" t="s">
        <v>56</v>
      </c>
      <c r="D134" s="6">
        <v>2013</v>
      </c>
      <c r="E134" s="21">
        <f t="shared" si="15"/>
        <v>1.8211981877684593</v>
      </c>
      <c r="F134" s="27">
        <f t="shared" si="16"/>
        <v>0.99854257702827454</v>
      </c>
      <c r="G134" s="17">
        <v>0.71939283609390259</v>
      </c>
      <c r="H134" s="28">
        <v>1.2776923179626465</v>
      </c>
      <c r="I134" s="27">
        <f t="shared" si="17"/>
        <v>1.7625000476837158</v>
      </c>
      <c r="J134" s="26">
        <v>1.5750000476837158</v>
      </c>
      <c r="K134" s="19">
        <v>1.9500000476837158</v>
      </c>
      <c r="L134" s="27">
        <f t="shared" si="18"/>
        <v>2.2618750631809235</v>
      </c>
      <c r="M134" s="26">
        <v>4.1001429557800293</v>
      </c>
      <c r="N134" s="26">
        <v>2.3045001029968262</v>
      </c>
      <c r="O134" s="26">
        <v>1.1428571939468384</v>
      </c>
      <c r="P134" s="28">
        <v>1.5</v>
      </c>
      <c r="R134" s="2"/>
    </row>
    <row r="135" spans="1:18" x14ac:dyDescent="0.25">
      <c r="A135" s="11" t="str">
        <f t="shared" si="29"/>
        <v>LUX_2014</v>
      </c>
      <c r="B135" t="s">
        <v>24</v>
      </c>
      <c r="C135" s="7" t="s">
        <v>56</v>
      </c>
      <c r="D135" s="6">
        <v>2014</v>
      </c>
      <c r="E135" s="21">
        <f t="shared" si="15"/>
        <v>1.8281291052699089</v>
      </c>
      <c r="F135" s="27">
        <f t="shared" si="16"/>
        <v>1.0263341963291168</v>
      </c>
      <c r="G135" s="17">
        <v>0.74636071920394897</v>
      </c>
      <c r="H135" s="28">
        <v>1.3063076734542847</v>
      </c>
      <c r="I135" s="27">
        <f t="shared" si="17"/>
        <v>1.7625000476837158</v>
      </c>
      <c r="J135" s="26">
        <v>1.5750000476837158</v>
      </c>
      <c r="K135" s="19">
        <v>1.9500000476837158</v>
      </c>
      <c r="L135" s="27">
        <f t="shared" si="18"/>
        <v>2.2618410885334015</v>
      </c>
      <c r="M135" s="26">
        <v>4.1000571250915527</v>
      </c>
      <c r="N135" s="26">
        <v>2.3044500350952148</v>
      </c>
      <c r="O135" s="26">
        <v>1.1428571939468384</v>
      </c>
      <c r="P135" s="28">
        <v>1.5</v>
      </c>
      <c r="R135" s="2"/>
    </row>
    <row r="136" spans="1:18" x14ac:dyDescent="0.25">
      <c r="A136" s="11" t="str">
        <f t="shared" si="29"/>
        <v>LUX_2015</v>
      </c>
      <c r="B136" t="s">
        <v>24</v>
      </c>
      <c r="C136" s="7" t="s">
        <v>56</v>
      </c>
      <c r="D136" s="6">
        <v>2015</v>
      </c>
      <c r="E136" s="21">
        <f t="shared" si="15"/>
        <v>1.835068479180336</v>
      </c>
      <c r="F136" s="27">
        <f t="shared" si="16"/>
        <v>1.0541596412658691</v>
      </c>
      <c r="G136" s="17">
        <v>0.77335000038146973</v>
      </c>
      <c r="H136" s="28">
        <v>1.3349692821502686</v>
      </c>
      <c r="I136" s="27">
        <f t="shared" si="17"/>
        <v>1.7625000476837158</v>
      </c>
      <c r="J136" s="26">
        <v>1.5750000476837158</v>
      </c>
      <c r="K136" s="19">
        <v>1.9500000476837158</v>
      </c>
      <c r="L136" s="27">
        <f t="shared" si="18"/>
        <v>2.2618071138858795</v>
      </c>
      <c r="M136" s="26">
        <v>4.0999712944030762</v>
      </c>
      <c r="N136" s="26">
        <v>2.3043999671936035</v>
      </c>
      <c r="O136" s="26">
        <v>1.1428571939468384</v>
      </c>
      <c r="P136" s="28">
        <v>1.5</v>
      </c>
      <c r="R136" s="2"/>
    </row>
    <row r="137" spans="1:18" x14ac:dyDescent="0.25">
      <c r="A137" s="11" t="str">
        <f t="shared" si="29"/>
        <v>LUX_2016</v>
      </c>
      <c r="B137" t="s">
        <v>24</v>
      </c>
      <c r="C137" s="7" t="s">
        <v>56</v>
      </c>
      <c r="D137" s="6">
        <v>2016</v>
      </c>
      <c r="E137" s="21">
        <f t="shared" ref="E137:E200" si="30">IF(AND(G137=".",H137=".",J137=".",K137=".",M137=".",N137=".",O137=".",P137="."),".",AVERAGE(G137,H137,J137,K137,M137,N137,O137,P137))</f>
        <v>1.7843133434653282</v>
      </c>
      <c r="F137" s="27">
        <f t="shared" ref="F137:F200" si="31">AVERAGE(G137:H137)</f>
        <v>0.85118201375007629</v>
      </c>
      <c r="G137" s="17">
        <v>0.80031788349151611</v>
      </c>
      <c r="H137" s="28">
        <v>0.90204614400863647</v>
      </c>
      <c r="I137" s="27">
        <f t="shared" ref="I137:I200" si="32">AVERAGE(J137:K137)</f>
        <v>1.7625000476837158</v>
      </c>
      <c r="J137" s="26">
        <v>1.5750000476837158</v>
      </c>
      <c r="K137" s="19">
        <v>1.9500000476837158</v>
      </c>
      <c r="L137" s="27">
        <f t="shared" ref="L137:L200" si="33">AVERAGE(M137:P137)</f>
        <v>2.2617856562137604</v>
      </c>
      <c r="M137" s="26">
        <v>4.0998854637145996</v>
      </c>
      <c r="N137" s="26">
        <v>2.3043999671936035</v>
      </c>
      <c r="O137" s="26">
        <v>1.1428571939468384</v>
      </c>
      <c r="P137" s="28">
        <v>1.5</v>
      </c>
      <c r="R137" s="2"/>
    </row>
    <row r="138" spans="1:18" x14ac:dyDescent="0.25">
      <c r="A138" s="11" t="str">
        <f t="shared" si="29"/>
        <v>LUX_2017</v>
      </c>
      <c r="B138" t="s">
        <v>24</v>
      </c>
      <c r="C138" s="7" t="s">
        <v>56</v>
      </c>
      <c r="D138" s="6">
        <v>2017</v>
      </c>
      <c r="E138" s="21">
        <f t="shared" si="30"/>
        <v>1.7912527620792389</v>
      </c>
      <c r="F138" s="27">
        <f t="shared" si="31"/>
        <v>0.87900739908218384</v>
      </c>
      <c r="G138" s="17">
        <v>0.82730710506439209</v>
      </c>
      <c r="H138" s="28">
        <v>0.93070769309997559</v>
      </c>
      <c r="I138" s="27">
        <f t="shared" si="32"/>
        <v>1.7625000476837158</v>
      </c>
      <c r="J138" s="26">
        <v>1.5750000476837158</v>
      </c>
      <c r="K138" s="19">
        <v>1.9500000476837158</v>
      </c>
      <c r="L138" s="27">
        <f t="shared" si="33"/>
        <v>2.261751800775528</v>
      </c>
      <c r="M138" s="26">
        <v>4.0998001098632813</v>
      </c>
      <c r="N138" s="26">
        <v>2.3043498992919922</v>
      </c>
      <c r="O138" s="26">
        <v>1.1428571939468384</v>
      </c>
      <c r="P138" s="28">
        <v>1.5</v>
      </c>
      <c r="R138" s="2"/>
    </row>
    <row r="139" spans="1:18" x14ac:dyDescent="0.25">
      <c r="A139" s="11" t="str">
        <f t="shared" si="29"/>
        <v>LUX_2018</v>
      </c>
      <c r="B139" t="s">
        <v>24</v>
      </c>
      <c r="C139" s="7" t="s">
        <v>56</v>
      </c>
      <c r="D139" s="6">
        <v>2018</v>
      </c>
      <c r="E139" s="21">
        <f t="shared" si="30"/>
        <v>1.7981837093830109</v>
      </c>
      <c r="F139" s="27">
        <f t="shared" si="31"/>
        <v>0.90679901838302612</v>
      </c>
      <c r="G139" s="17">
        <v>0.85427498817443848</v>
      </c>
      <c r="H139" s="28">
        <v>0.95932304859161377</v>
      </c>
      <c r="I139" s="27">
        <f t="shared" si="32"/>
        <v>1.7625000476837158</v>
      </c>
      <c r="J139" s="26">
        <v>1.5750000476837158</v>
      </c>
      <c r="K139" s="19">
        <v>1.9500000476837158</v>
      </c>
      <c r="L139" s="27">
        <f t="shared" si="33"/>
        <v>2.2617178857326508</v>
      </c>
      <c r="M139" s="26">
        <v>4.0997142791748047</v>
      </c>
      <c r="N139" s="26">
        <v>2.30430006980896</v>
      </c>
      <c r="O139" s="26">
        <v>1.1428571939468384</v>
      </c>
      <c r="P139" s="28">
        <v>1.5</v>
      </c>
      <c r="R139" s="2"/>
    </row>
    <row r="140" spans="1:18" x14ac:dyDescent="0.25">
      <c r="A140" s="11" t="str">
        <f t="shared" ref="A140:A145" si="34">"MEX"&amp;"_"&amp;D140</f>
        <v>MEX_2013</v>
      </c>
      <c r="B140" t="s">
        <v>25</v>
      </c>
      <c r="C140" s="8" t="s">
        <v>57</v>
      </c>
      <c r="D140" s="4">
        <v>2013</v>
      </c>
      <c r="E140" s="9">
        <f t="shared" si="30"/>
        <v>2.778559997677803</v>
      </c>
      <c r="F140" s="22">
        <f t="shared" si="31"/>
        <v>3.7957875728607178</v>
      </c>
      <c r="G140" s="3">
        <v>4.6428570747375488</v>
      </c>
      <c r="H140" s="23">
        <v>2.9487180709838867</v>
      </c>
      <c r="I140" s="22">
        <f t="shared" si="32"/>
        <v>2.9500000476837158</v>
      </c>
      <c r="J140" s="5">
        <v>3.9000000953674316</v>
      </c>
      <c r="K140" s="18">
        <v>2</v>
      </c>
      <c r="L140" s="22">
        <f t="shared" si="33"/>
        <v>2.1842261850833893</v>
      </c>
      <c r="M140" s="5">
        <v>3.5999999046325684</v>
      </c>
      <c r="N140" s="5">
        <v>2.4166667461395264</v>
      </c>
      <c r="O140" s="5">
        <v>1.4285714626312256</v>
      </c>
      <c r="P140" s="23">
        <v>1.2916666269302368</v>
      </c>
      <c r="R140" s="2"/>
    </row>
    <row r="141" spans="1:18" x14ac:dyDescent="0.25">
      <c r="A141" s="11" t="str">
        <f t="shared" si="34"/>
        <v>MEX_2014</v>
      </c>
      <c r="B141" t="s">
        <v>25</v>
      </c>
      <c r="C141" s="8" t="s">
        <v>57</v>
      </c>
      <c r="D141" s="4">
        <v>2014</v>
      </c>
      <c r="E141" s="9">
        <f t="shared" si="30"/>
        <v>2.778518334031105</v>
      </c>
      <c r="F141" s="22">
        <f t="shared" si="31"/>
        <v>3.7957875728607178</v>
      </c>
      <c r="G141" s="3">
        <v>4.6428570747375488</v>
      </c>
      <c r="H141" s="23">
        <v>2.9487180709838867</v>
      </c>
      <c r="I141" s="22">
        <f t="shared" si="32"/>
        <v>2.9500000476837158</v>
      </c>
      <c r="J141" s="5">
        <v>3.9000000953674316</v>
      </c>
      <c r="K141" s="18">
        <v>2</v>
      </c>
      <c r="L141" s="22">
        <f t="shared" si="33"/>
        <v>2.1841428577899933</v>
      </c>
      <c r="M141" s="5">
        <v>3.5999999046325684</v>
      </c>
      <c r="N141" s="5">
        <v>2.4163334369659424</v>
      </c>
      <c r="O141" s="5">
        <v>1.4285714626312256</v>
      </c>
      <c r="P141" s="23">
        <v>1.2916666269302368</v>
      </c>
      <c r="R141" s="2"/>
    </row>
    <row r="142" spans="1:18" x14ac:dyDescent="0.25">
      <c r="A142" s="11" t="str">
        <f t="shared" si="34"/>
        <v>MEX_2015</v>
      </c>
      <c r="B142" t="s">
        <v>25</v>
      </c>
      <c r="C142" s="8" t="s">
        <v>57</v>
      </c>
      <c r="D142" s="4">
        <v>2015</v>
      </c>
      <c r="E142" s="9">
        <f t="shared" si="30"/>
        <v>2.15929164737463</v>
      </c>
      <c r="F142" s="22">
        <f t="shared" si="31"/>
        <v>3.1190476417541504</v>
      </c>
      <c r="G142" s="3">
        <v>3.5714285373687744</v>
      </c>
      <c r="H142" s="23">
        <v>2.6666667461395264</v>
      </c>
      <c r="I142" s="22">
        <f t="shared" si="32"/>
        <v>1.1500000059604645</v>
      </c>
      <c r="J142" s="5">
        <v>1.5</v>
      </c>
      <c r="K142" s="18">
        <v>0.80000001192092896</v>
      </c>
      <c r="L142" s="22">
        <f t="shared" si="33"/>
        <v>2.1840594708919525</v>
      </c>
      <c r="M142" s="5">
        <v>3.5999999046325684</v>
      </c>
      <c r="N142" s="5">
        <v>2.4159998893737793</v>
      </c>
      <c r="O142" s="5">
        <v>1.4285714626312256</v>
      </c>
      <c r="P142" s="23">
        <v>1.2916666269302368</v>
      </c>
      <c r="R142" s="2"/>
    </row>
    <row r="143" spans="1:18" x14ac:dyDescent="0.25">
      <c r="A143" s="11" t="str">
        <f t="shared" si="34"/>
        <v>MEX_2016</v>
      </c>
      <c r="B143" t="s">
        <v>25</v>
      </c>
      <c r="C143" s="8" t="s">
        <v>57</v>
      </c>
      <c r="D143" s="4">
        <v>2016</v>
      </c>
      <c r="E143" s="9">
        <f t="shared" si="30"/>
        <v>2.1056785508990288</v>
      </c>
      <c r="F143" s="22">
        <f t="shared" si="31"/>
        <v>2.9047619104385376</v>
      </c>
      <c r="G143" s="3">
        <v>3.1428570747375488</v>
      </c>
      <c r="H143" s="23">
        <v>2.6666667461395264</v>
      </c>
      <c r="I143" s="22">
        <f t="shared" si="32"/>
        <v>1.1500000059604645</v>
      </c>
      <c r="J143" s="5">
        <v>1.5</v>
      </c>
      <c r="K143" s="18">
        <v>0.80000001192092896</v>
      </c>
      <c r="L143" s="22">
        <f t="shared" si="33"/>
        <v>2.1839761435985565</v>
      </c>
      <c r="M143" s="5">
        <v>3.5999999046325684</v>
      </c>
      <c r="N143" s="5">
        <v>2.4156665802001953</v>
      </c>
      <c r="O143" s="5">
        <v>1.4285714626312256</v>
      </c>
      <c r="P143" s="23">
        <v>1.2916666269302368</v>
      </c>
      <c r="R143" s="2"/>
    </row>
    <row r="144" spans="1:18" x14ac:dyDescent="0.25">
      <c r="A144" s="11" t="str">
        <f t="shared" si="34"/>
        <v>MEX_2017</v>
      </c>
      <c r="B144" t="s">
        <v>25</v>
      </c>
      <c r="C144" s="8" t="s">
        <v>57</v>
      </c>
      <c r="D144" s="4">
        <v>2017</v>
      </c>
      <c r="E144" s="9">
        <f t="shared" si="30"/>
        <v>2.034208320081234</v>
      </c>
      <c r="F144" s="22">
        <f t="shared" si="31"/>
        <v>2.6190476417541504</v>
      </c>
      <c r="G144" s="3">
        <v>2.5714285373687744</v>
      </c>
      <c r="H144" s="23">
        <v>2.6666667461395264</v>
      </c>
      <c r="I144" s="22">
        <f t="shared" si="32"/>
        <v>1.1500000059604645</v>
      </c>
      <c r="J144" s="5">
        <v>1.5</v>
      </c>
      <c r="K144" s="18">
        <v>0.80000001192092896</v>
      </c>
      <c r="L144" s="22">
        <f t="shared" si="33"/>
        <v>2.1838928163051605</v>
      </c>
      <c r="M144" s="5">
        <v>3.5999999046325684</v>
      </c>
      <c r="N144" s="5">
        <v>2.4153332710266113</v>
      </c>
      <c r="O144" s="5">
        <v>1.4285714626312256</v>
      </c>
      <c r="P144" s="23">
        <v>1.2916666269302368</v>
      </c>
      <c r="R144" s="2"/>
    </row>
    <row r="145" spans="1:18" x14ac:dyDescent="0.25">
      <c r="A145" s="11" t="str">
        <f t="shared" si="34"/>
        <v>MEX_2018</v>
      </c>
      <c r="B145" t="s">
        <v>25</v>
      </c>
      <c r="C145" s="8" t="s">
        <v>57</v>
      </c>
      <c r="D145" s="4">
        <v>2018</v>
      </c>
      <c r="E145" s="9">
        <f t="shared" si="30"/>
        <v>1.8796336874365807</v>
      </c>
      <c r="F145" s="22">
        <f t="shared" si="31"/>
        <v>2.2509157657623291</v>
      </c>
      <c r="G145" s="3">
        <v>2.1428570747375488</v>
      </c>
      <c r="H145" s="23">
        <v>2.3589744567871094</v>
      </c>
      <c r="I145" s="22">
        <f t="shared" si="32"/>
        <v>1.1500000059604645</v>
      </c>
      <c r="J145" s="5">
        <v>1.5</v>
      </c>
      <c r="K145" s="18">
        <v>0.80000001192092896</v>
      </c>
      <c r="L145" s="22">
        <f t="shared" si="33"/>
        <v>2.0588094890117645</v>
      </c>
      <c r="M145" s="5">
        <v>3.5999999046325684</v>
      </c>
      <c r="N145" s="5">
        <v>1.9149999618530273</v>
      </c>
      <c r="O145" s="5">
        <v>1.4285714626312256</v>
      </c>
      <c r="P145" s="23">
        <v>1.2916666269302368</v>
      </c>
      <c r="R145" s="2"/>
    </row>
    <row r="146" spans="1:18" x14ac:dyDescent="0.25">
      <c r="A146" s="11" t="str">
        <f t="shared" ref="A146:A151" si="35">"NLD"&amp;"_"&amp;D146</f>
        <v>NLD_2013</v>
      </c>
      <c r="B146" t="s">
        <v>26</v>
      </c>
      <c r="C146" s="7" t="s">
        <v>58</v>
      </c>
      <c r="D146" s="6">
        <v>2013</v>
      </c>
      <c r="E146" s="21">
        <f t="shared" si="30"/>
        <v>0.97702997550368309</v>
      </c>
      <c r="F146" s="27">
        <f t="shared" si="31"/>
        <v>0.76098901033401489</v>
      </c>
      <c r="G146" s="17">
        <v>0.71428573131561279</v>
      </c>
      <c r="H146" s="28">
        <v>0.80769228935241699</v>
      </c>
      <c r="I146" s="27">
        <f t="shared" si="32"/>
        <v>7.5000002980232239E-2</v>
      </c>
      <c r="J146" s="26">
        <v>0.15000000596046448</v>
      </c>
      <c r="K146" s="19">
        <v>0</v>
      </c>
      <c r="L146" s="27">
        <f t="shared" si="33"/>
        <v>1.5360654443502426</v>
      </c>
      <c r="M146" s="26">
        <v>2.7142856121063232</v>
      </c>
      <c r="N146" s="26">
        <v>0.98949998617172241</v>
      </c>
      <c r="O146" s="26">
        <v>1.3571428060531616</v>
      </c>
      <c r="P146" s="28">
        <v>1.0833333730697632</v>
      </c>
      <c r="R146" s="2"/>
    </row>
    <row r="147" spans="1:18" x14ac:dyDescent="0.25">
      <c r="A147" s="11" t="str">
        <f t="shared" si="35"/>
        <v>NLD_2014</v>
      </c>
      <c r="B147" t="s">
        <v>26</v>
      </c>
      <c r="C147" s="7" t="s">
        <v>58</v>
      </c>
      <c r="D147" s="6">
        <v>2014</v>
      </c>
      <c r="E147" s="21">
        <f t="shared" si="30"/>
        <v>0.97491459175944328</v>
      </c>
      <c r="F147" s="27">
        <f t="shared" si="31"/>
        <v>0.75252747535705566</v>
      </c>
      <c r="G147" s="17">
        <v>0.71428573131561279</v>
      </c>
      <c r="H147" s="28">
        <v>0.79076921939849854</v>
      </c>
      <c r="I147" s="27">
        <f t="shared" si="32"/>
        <v>7.5000002980232239E-2</v>
      </c>
      <c r="J147" s="26">
        <v>0.15000000596046448</v>
      </c>
      <c r="K147" s="19">
        <v>0</v>
      </c>
      <c r="L147" s="27">
        <f t="shared" si="33"/>
        <v>1.5360654443502426</v>
      </c>
      <c r="M147" s="26">
        <v>2.7142856121063232</v>
      </c>
      <c r="N147" s="26">
        <v>0.98949998617172241</v>
      </c>
      <c r="O147" s="26">
        <v>1.3571428060531616</v>
      </c>
      <c r="P147" s="28">
        <v>1.0833333730697632</v>
      </c>
      <c r="R147" s="2"/>
    </row>
    <row r="148" spans="1:18" x14ac:dyDescent="0.25">
      <c r="A148" s="11" t="str">
        <f t="shared" si="35"/>
        <v>NLD_2015</v>
      </c>
      <c r="B148" t="s">
        <v>26</v>
      </c>
      <c r="C148" s="7" t="s">
        <v>58</v>
      </c>
      <c r="D148" s="6">
        <v>2015</v>
      </c>
      <c r="E148" s="21">
        <f t="shared" si="30"/>
        <v>0.97279920801520348</v>
      </c>
      <c r="F148" s="27">
        <f t="shared" si="31"/>
        <v>0.74406594038009644</v>
      </c>
      <c r="G148" s="17">
        <v>0.71428573131561279</v>
      </c>
      <c r="H148" s="28">
        <v>0.77384614944458008</v>
      </c>
      <c r="I148" s="27">
        <f t="shared" si="32"/>
        <v>7.5000002980232239E-2</v>
      </c>
      <c r="J148" s="26">
        <v>0.15000000596046448</v>
      </c>
      <c r="K148" s="19">
        <v>0</v>
      </c>
      <c r="L148" s="27">
        <f t="shared" si="33"/>
        <v>1.5360654443502426</v>
      </c>
      <c r="M148" s="26">
        <v>2.7142856121063232</v>
      </c>
      <c r="N148" s="26">
        <v>0.98949998617172241</v>
      </c>
      <c r="O148" s="26">
        <v>1.3571428060531616</v>
      </c>
      <c r="P148" s="28">
        <v>1.0833333730697632</v>
      </c>
      <c r="R148" s="2"/>
    </row>
    <row r="149" spans="1:18" x14ac:dyDescent="0.25">
      <c r="A149" s="11" t="str">
        <f t="shared" si="35"/>
        <v>NLD_2016</v>
      </c>
      <c r="B149" t="s">
        <v>26</v>
      </c>
      <c r="C149" s="7" t="s">
        <v>58</v>
      </c>
      <c r="D149" s="6">
        <v>2016</v>
      </c>
      <c r="E149" s="21">
        <f t="shared" si="30"/>
        <v>0.97837613150477409</v>
      </c>
      <c r="F149" s="27">
        <f t="shared" si="31"/>
        <v>0.76637363433837891</v>
      </c>
      <c r="G149" s="17">
        <v>0.71428573131561279</v>
      </c>
      <c r="H149" s="28">
        <v>0.81846153736114502</v>
      </c>
      <c r="I149" s="27">
        <f t="shared" si="32"/>
        <v>7.5000002980232239E-2</v>
      </c>
      <c r="J149" s="26">
        <v>0.15000000596046448</v>
      </c>
      <c r="K149" s="19">
        <v>0</v>
      </c>
      <c r="L149" s="27">
        <f t="shared" si="33"/>
        <v>1.5360654443502426</v>
      </c>
      <c r="M149" s="26">
        <v>2.7142856121063232</v>
      </c>
      <c r="N149" s="26">
        <v>0.98949998617172241</v>
      </c>
      <c r="O149" s="26">
        <v>1.3571428060531616</v>
      </c>
      <c r="P149" s="28">
        <v>1.0833333730697632</v>
      </c>
      <c r="R149" s="2"/>
    </row>
    <row r="150" spans="1:18" x14ac:dyDescent="0.25">
      <c r="A150" s="11" t="str">
        <f t="shared" si="35"/>
        <v>NLD_2017</v>
      </c>
      <c r="B150" t="s">
        <v>26</v>
      </c>
      <c r="C150" s="7" t="s">
        <v>58</v>
      </c>
      <c r="D150" s="6">
        <v>2017</v>
      </c>
      <c r="E150" s="21">
        <f t="shared" si="30"/>
        <v>0.97626074776053429</v>
      </c>
      <c r="F150" s="27">
        <f t="shared" si="31"/>
        <v>0.75791209936141968</v>
      </c>
      <c r="G150" s="17">
        <v>0.71428573131561279</v>
      </c>
      <c r="H150" s="28">
        <v>0.80153846740722656</v>
      </c>
      <c r="I150" s="27">
        <f t="shared" si="32"/>
        <v>7.5000002980232239E-2</v>
      </c>
      <c r="J150" s="26">
        <v>0.15000000596046448</v>
      </c>
      <c r="K150" s="19">
        <v>0</v>
      </c>
      <c r="L150" s="27">
        <f t="shared" si="33"/>
        <v>1.5360654443502426</v>
      </c>
      <c r="M150" s="26">
        <v>2.7142856121063232</v>
      </c>
      <c r="N150" s="26">
        <v>0.98949998617172241</v>
      </c>
      <c r="O150" s="26">
        <v>1.3571428060531616</v>
      </c>
      <c r="P150" s="28">
        <v>1.0833333730697632</v>
      </c>
      <c r="R150" s="2"/>
    </row>
    <row r="151" spans="1:18" x14ac:dyDescent="0.25">
      <c r="A151" s="11" t="str">
        <f t="shared" si="35"/>
        <v>NLD_2018</v>
      </c>
      <c r="B151" t="s">
        <v>26</v>
      </c>
      <c r="C151" s="7" t="s">
        <v>58</v>
      </c>
      <c r="D151" s="6">
        <v>2018</v>
      </c>
      <c r="E151" s="21">
        <f t="shared" si="30"/>
        <v>0.97414536401629448</v>
      </c>
      <c r="F151" s="27">
        <f t="shared" si="31"/>
        <v>0.74945056438446045</v>
      </c>
      <c r="G151" s="17">
        <v>0.71428573131561279</v>
      </c>
      <c r="H151" s="28">
        <v>0.78461539745330811</v>
      </c>
      <c r="I151" s="27">
        <f t="shared" si="32"/>
        <v>7.5000002980232239E-2</v>
      </c>
      <c r="J151" s="26">
        <v>0.15000000596046448</v>
      </c>
      <c r="K151" s="19">
        <v>0</v>
      </c>
      <c r="L151" s="27">
        <f t="shared" si="33"/>
        <v>1.5360654443502426</v>
      </c>
      <c r="M151" s="26">
        <v>2.7142856121063232</v>
      </c>
      <c r="N151" s="26">
        <v>0.98949998617172241</v>
      </c>
      <c r="O151" s="26">
        <v>1.3571428060531616</v>
      </c>
      <c r="P151" s="28">
        <v>1.0833333730697632</v>
      </c>
      <c r="R151" s="2"/>
    </row>
    <row r="152" spans="1:18" x14ac:dyDescent="0.25">
      <c r="A152" s="11" t="str">
        <f t="shared" ref="A152:A157" si="36">"NZL"&amp;"_"&amp;D152</f>
        <v>NZL_2013</v>
      </c>
      <c r="B152" t="s">
        <v>27</v>
      </c>
      <c r="C152" s="8" t="s">
        <v>59</v>
      </c>
      <c r="D152" s="4">
        <v>2013</v>
      </c>
      <c r="E152" s="9">
        <f t="shared" si="30"/>
        <v>1.773871622979641</v>
      </c>
      <c r="F152" s="22">
        <f t="shared" si="31"/>
        <v>2.076923131942749</v>
      </c>
      <c r="G152" s="3">
        <v>2</v>
      </c>
      <c r="H152" s="23">
        <v>2.153846263885498</v>
      </c>
      <c r="I152" s="22">
        <f t="shared" si="32"/>
        <v>1.7301667034626007</v>
      </c>
      <c r="J152" s="5">
        <v>2.6603333950042725</v>
      </c>
      <c r="K152" s="18">
        <v>0.80000001192092896</v>
      </c>
      <c r="L152" s="22">
        <f t="shared" si="33"/>
        <v>1.6441983282566071</v>
      </c>
      <c r="M152" s="5">
        <v>3.2857143878936768</v>
      </c>
      <c r="N152" s="5">
        <v>0.77766668796539307</v>
      </c>
      <c r="O152" s="5">
        <v>0.63157892227172852</v>
      </c>
      <c r="P152" s="23">
        <v>1.8818333148956299</v>
      </c>
      <c r="R152" s="3"/>
    </row>
    <row r="153" spans="1:18" x14ac:dyDescent="0.25">
      <c r="A153" s="11" t="str">
        <f t="shared" si="36"/>
        <v>NZL_2014</v>
      </c>
      <c r="B153" t="s">
        <v>27</v>
      </c>
      <c r="C153" s="8" t="s">
        <v>59</v>
      </c>
      <c r="D153" s="4">
        <v>2014</v>
      </c>
      <c r="E153" s="9">
        <f t="shared" si="30"/>
        <v>1.7650453299283981</v>
      </c>
      <c r="F153" s="22">
        <f t="shared" si="31"/>
        <v>2.0483846068382263</v>
      </c>
      <c r="G153" s="3">
        <v>1.9580000638961792</v>
      </c>
      <c r="H153" s="23">
        <v>2.1387691497802734</v>
      </c>
      <c r="I153" s="22">
        <f t="shared" si="32"/>
        <v>1.7301667034626007</v>
      </c>
      <c r="J153" s="5">
        <v>2.6603333950042725</v>
      </c>
      <c r="K153" s="18">
        <v>0.80000001192092896</v>
      </c>
      <c r="L153" s="22">
        <f t="shared" si="33"/>
        <v>1.6408150047063828</v>
      </c>
      <c r="M153" s="5">
        <v>3.2857143878936768</v>
      </c>
      <c r="N153" s="5">
        <v>0.76416665315628052</v>
      </c>
      <c r="O153" s="5">
        <v>0.63157892227172852</v>
      </c>
      <c r="P153" s="23">
        <v>1.8818000555038452</v>
      </c>
      <c r="R153" s="2"/>
    </row>
    <row r="154" spans="1:18" x14ac:dyDescent="0.25">
      <c r="A154" s="11" t="str">
        <f t="shared" si="36"/>
        <v>NZL_2015</v>
      </c>
      <c r="B154" t="s">
        <v>27</v>
      </c>
      <c r="C154" s="8" t="s">
        <v>59</v>
      </c>
      <c r="D154" s="4">
        <v>2015</v>
      </c>
      <c r="E154" s="9">
        <f t="shared" si="30"/>
        <v>1.7562190443277359</v>
      </c>
      <c r="F154" s="22">
        <f t="shared" si="31"/>
        <v>2.0198461413383484</v>
      </c>
      <c r="G154" s="3">
        <v>1.9160000085830688</v>
      </c>
      <c r="H154" s="23">
        <v>2.1236922740936279</v>
      </c>
      <c r="I154" s="22">
        <f t="shared" si="32"/>
        <v>1.7301667034626007</v>
      </c>
      <c r="J154" s="5">
        <v>2.6603333950042725</v>
      </c>
      <c r="K154" s="18">
        <v>0.80000001192092896</v>
      </c>
      <c r="L154" s="22">
        <f t="shared" si="33"/>
        <v>1.6374316662549973</v>
      </c>
      <c r="M154" s="5">
        <v>3.2857143878936768</v>
      </c>
      <c r="N154" s="5">
        <v>0.75066667795181274</v>
      </c>
      <c r="O154" s="5">
        <v>0.63157892227172852</v>
      </c>
      <c r="P154" s="23">
        <v>1.881766676902771</v>
      </c>
      <c r="R154" s="2"/>
    </row>
    <row r="155" spans="1:18" x14ac:dyDescent="0.25">
      <c r="A155" s="11" t="str">
        <f t="shared" si="36"/>
        <v>NZL_2016</v>
      </c>
      <c r="B155" t="s">
        <v>27</v>
      </c>
      <c r="C155" s="8" t="s">
        <v>59</v>
      </c>
      <c r="D155" s="4">
        <v>2016</v>
      </c>
      <c r="E155" s="9">
        <f t="shared" si="30"/>
        <v>1.7473927587270737</v>
      </c>
      <c r="F155" s="22">
        <f t="shared" si="31"/>
        <v>1.9913076758384705</v>
      </c>
      <c r="G155" s="3">
        <v>1.8739999532699585</v>
      </c>
      <c r="H155" s="23">
        <v>2.1086153984069824</v>
      </c>
      <c r="I155" s="22">
        <f t="shared" si="32"/>
        <v>1.7301667034626007</v>
      </c>
      <c r="J155" s="5">
        <v>2.6603333950042725</v>
      </c>
      <c r="K155" s="18">
        <v>0.80000001192092896</v>
      </c>
      <c r="L155" s="22">
        <f t="shared" si="33"/>
        <v>1.6340483278036118</v>
      </c>
      <c r="M155" s="5">
        <v>3.2857143878936768</v>
      </c>
      <c r="N155" s="5">
        <v>0.73716670274734497</v>
      </c>
      <c r="O155" s="5">
        <v>0.63157892227172852</v>
      </c>
      <c r="P155" s="23">
        <v>1.8817332983016968</v>
      </c>
      <c r="R155" s="2"/>
    </row>
    <row r="156" spans="1:18" x14ac:dyDescent="0.25">
      <c r="A156" s="11" t="str">
        <f t="shared" si="36"/>
        <v>NZL_2017</v>
      </c>
      <c r="B156" t="s">
        <v>27</v>
      </c>
      <c r="C156" s="8" t="s">
        <v>59</v>
      </c>
      <c r="D156" s="4">
        <v>2017</v>
      </c>
      <c r="E156" s="9">
        <f t="shared" si="30"/>
        <v>1.7385664954781532</v>
      </c>
      <c r="F156" s="22">
        <f t="shared" si="31"/>
        <v>1.9627692699432373</v>
      </c>
      <c r="G156" s="3">
        <v>1.8320000171661377</v>
      </c>
      <c r="H156" s="23">
        <v>2.0935385227203369</v>
      </c>
      <c r="I156" s="22">
        <f t="shared" si="32"/>
        <v>1.7301667034626007</v>
      </c>
      <c r="J156" s="5">
        <v>2.6603333950042725</v>
      </c>
      <c r="K156" s="18">
        <v>0.80000001192092896</v>
      </c>
      <c r="L156" s="22">
        <f t="shared" si="33"/>
        <v>1.6306650042533875</v>
      </c>
      <c r="M156" s="5">
        <v>3.2857143878936768</v>
      </c>
      <c r="N156" s="5">
        <v>0.72366666793823242</v>
      </c>
      <c r="O156" s="5">
        <v>0.63157892227172852</v>
      </c>
      <c r="P156" s="23">
        <v>1.8817000389099121</v>
      </c>
      <c r="R156" s="2"/>
    </row>
    <row r="157" spans="1:18" x14ac:dyDescent="0.25">
      <c r="A157" s="11" t="str">
        <f t="shared" si="36"/>
        <v>NZL_2018</v>
      </c>
      <c r="B157" t="s">
        <v>27</v>
      </c>
      <c r="C157" s="8" t="s">
        <v>59</v>
      </c>
      <c r="D157" s="4">
        <v>2018</v>
      </c>
      <c r="E157" s="9">
        <f t="shared" si="30"/>
        <v>1.698490209877491</v>
      </c>
      <c r="F157" s="22">
        <f t="shared" si="31"/>
        <v>1.9342308044433594</v>
      </c>
      <c r="G157" s="3">
        <v>1.7899999618530273</v>
      </c>
      <c r="H157" s="23">
        <v>2.0784616470336914</v>
      </c>
      <c r="I157" s="22">
        <f t="shared" si="32"/>
        <v>1.7301667034626007</v>
      </c>
      <c r="J157" s="5">
        <v>2.6603333950042725</v>
      </c>
      <c r="K157" s="18">
        <v>0.80000001192092896</v>
      </c>
      <c r="L157" s="22">
        <f t="shared" si="33"/>
        <v>1.564781665802002</v>
      </c>
      <c r="M157" s="5">
        <v>3.2857143878936768</v>
      </c>
      <c r="N157" s="5">
        <v>0.71016669273376465</v>
      </c>
      <c r="O157" s="5">
        <v>0.63157892227172852</v>
      </c>
      <c r="P157" s="23">
        <v>1.6316666603088379</v>
      </c>
      <c r="R157" s="2"/>
    </row>
    <row r="158" spans="1:18" x14ac:dyDescent="0.25">
      <c r="A158" s="11" t="str">
        <f t="shared" ref="A158:A163" si="37">"NOR"&amp;"_"&amp;D158</f>
        <v>NOR_2013</v>
      </c>
      <c r="B158" t="s">
        <v>28</v>
      </c>
      <c r="C158" s="7" t="s">
        <v>60</v>
      </c>
      <c r="D158" s="6">
        <v>2013</v>
      </c>
      <c r="E158" s="21">
        <f t="shared" si="30"/>
        <v>1.8391584232449532</v>
      </c>
      <c r="F158" s="27">
        <f t="shared" si="31"/>
        <v>1.9536812901496887</v>
      </c>
      <c r="G158" s="17">
        <v>1.2142857313156128</v>
      </c>
      <c r="H158" s="28">
        <v>2.6930768489837646</v>
      </c>
      <c r="I158" s="27">
        <f t="shared" si="32"/>
        <v>1.2615000009536743</v>
      </c>
      <c r="J158" s="26">
        <v>1.2990000247955322</v>
      </c>
      <c r="K158" s="19">
        <v>1.2239999771118164</v>
      </c>
      <c r="L158" s="27">
        <f t="shared" si="33"/>
        <v>2.0707262009382248</v>
      </c>
      <c r="M158" s="26">
        <v>4.5</v>
      </c>
      <c r="N158" s="26">
        <v>0.96433335542678833</v>
      </c>
      <c r="O158" s="26">
        <v>1.4285714626312256</v>
      </c>
      <c r="P158" s="28">
        <v>1.3899999856948853</v>
      </c>
      <c r="R158" s="3"/>
    </row>
    <row r="159" spans="1:18" x14ac:dyDescent="0.25">
      <c r="A159" s="11" t="str">
        <f t="shared" si="37"/>
        <v>NOR_2014</v>
      </c>
      <c r="B159" t="s">
        <v>28</v>
      </c>
      <c r="C159" s="7" t="s">
        <v>60</v>
      </c>
      <c r="D159" s="6">
        <v>2014</v>
      </c>
      <c r="E159" s="21">
        <f t="shared" si="30"/>
        <v>1.8168750777840614</v>
      </c>
      <c r="F159" s="27">
        <f t="shared" si="31"/>
        <v>1.9536812901496887</v>
      </c>
      <c r="G159" s="17">
        <v>1.2142857313156128</v>
      </c>
      <c r="H159" s="28">
        <v>2.6930768489837646</v>
      </c>
      <c r="I159" s="27">
        <f t="shared" si="32"/>
        <v>1.2615000009536743</v>
      </c>
      <c r="J159" s="26">
        <v>1.2990000247955322</v>
      </c>
      <c r="K159" s="19">
        <v>1.2239999771118164</v>
      </c>
      <c r="L159" s="27">
        <f t="shared" si="33"/>
        <v>2.0261595100164413</v>
      </c>
      <c r="M159" s="26">
        <v>4.5</v>
      </c>
      <c r="N159" s="26">
        <v>0.96139997243881226</v>
      </c>
      <c r="O159" s="26">
        <v>1.4285714626312256</v>
      </c>
      <c r="P159" s="28">
        <v>1.2146666049957275</v>
      </c>
      <c r="R159" s="2"/>
    </row>
    <row r="160" spans="1:18" x14ac:dyDescent="0.25">
      <c r="A160" s="11" t="str">
        <f t="shared" si="37"/>
        <v>NOR_2015</v>
      </c>
      <c r="B160" t="s">
        <v>28</v>
      </c>
      <c r="C160" s="7" t="s">
        <v>60</v>
      </c>
      <c r="D160" s="6">
        <v>2015</v>
      </c>
      <c r="E160" s="21">
        <f t="shared" si="30"/>
        <v>1.8154250830411911</v>
      </c>
      <c r="F160" s="27">
        <f t="shared" si="31"/>
        <v>1.9536812901496887</v>
      </c>
      <c r="G160" s="17">
        <v>1.2142857313156128</v>
      </c>
      <c r="H160" s="28">
        <v>2.6930768489837646</v>
      </c>
      <c r="I160" s="27">
        <f t="shared" si="32"/>
        <v>1.2615000009536743</v>
      </c>
      <c r="J160" s="26">
        <v>1.2990000247955322</v>
      </c>
      <c r="K160" s="19">
        <v>1.2239999771118164</v>
      </c>
      <c r="L160" s="27">
        <f t="shared" si="33"/>
        <v>2.0232595205307007</v>
      </c>
      <c r="M160" s="26">
        <v>4.5</v>
      </c>
      <c r="N160" s="26">
        <v>0.95846664905548096</v>
      </c>
      <c r="O160" s="26">
        <v>1.4285714626312256</v>
      </c>
      <c r="P160" s="28">
        <v>1.2059999704360962</v>
      </c>
      <c r="R160" s="2"/>
    </row>
    <row r="161" spans="1:18" x14ac:dyDescent="0.25">
      <c r="A161" s="11" t="str">
        <f t="shared" si="37"/>
        <v>NOR_2016</v>
      </c>
      <c r="B161" t="s">
        <v>28</v>
      </c>
      <c r="C161" s="7" t="s">
        <v>60</v>
      </c>
      <c r="D161" s="6">
        <v>2016</v>
      </c>
      <c r="E161" s="21">
        <f t="shared" si="30"/>
        <v>1.7782608196139336</v>
      </c>
      <c r="F161" s="27">
        <f t="shared" si="31"/>
        <v>1.9536812901496887</v>
      </c>
      <c r="G161" s="17">
        <v>1.2142857313156128</v>
      </c>
      <c r="H161" s="28">
        <v>2.6930768489837646</v>
      </c>
      <c r="I161" s="27">
        <f t="shared" si="32"/>
        <v>1.2615000009536743</v>
      </c>
      <c r="J161" s="26">
        <v>1.2990000247955322</v>
      </c>
      <c r="K161" s="19">
        <v>1.2239999771118164</v>
      </c>
      <c r="L161" s="27">
        <f t="shared" si="33"/>
        <v>1.9489309936761856</v>
      </c>
      <c r="M161" s="26">
        <v>4.2142858505249023</v>
      </c>
      <c r="N161" s="26">
        <v>0.95553332567214966</v>
      </c>
      <c r="O161" s="26">
        <v>1.4285714626312256</v>
      </c>
      <c r="P161" s="28">
        <v>1.1973333358764648</v>
      </c>
      <c r="R161" s="2"/>
    </row>
    <row r="162" spans="1:18" x14ac:dyDescent="0.25">
      <c r="A162" s="11" t="str">
        <f t="shared" si="37"/>
        <v>NOR_2017</v>
      </c>
      <c r="B162" t="s">
        <v>28</v>
      </c>
      <c r="C162" s="7" t="s">
        <v>60</v>
      </c>
      <c r="D162" s="6">
        <v>2017</v>
      </c>
      <c r="E162" s="21">
        <f t="shared" si="30"/>
        <v>1.7768108248710632</v>
      </c>
      <c r="F162" s="27">
        <f t="shared" si="31"/>
        <v>1.9536812901496887</v>
      </c>
      <c r="G162" s="17">
        <v>1.2142857313156128</v>
      </c>
      <c r="H162" s="28">
        <v>2.6930768489837646</v>
      </c>
      <c r="I162" s="27">
        <f t="shared" si="32"/>
        <v>1.2615000009536743</v>
      </c>
      <c r="J162" s="26">
        <v>1.2990000247955322</v>
      </c>
      <c r="K162" s="19">
        <v>1.2239999771118164</v>
      </c>
      <c r="L162" s="27">
        <f t="shared" si="33"/>
        <v>1.9460310041904449</v>
      </c>
      <c r="M162" s="26">
        <v>4.2142858505249023</v>
      </c>
      <c r="N162" s="26">
        <v>0.95260000228881836</v>
      </c>
      <c r="O162" s="26">
        <v>1.4285714626312256</v>
      </c>
      <c r="P162" s="28">
        <v>1.1886667013168335</v>
      </c>
      <c r="R162" s="2"/>
    </row>
    <row r="163" spans="1:18" x14ac:dyDescent="0.25">
      <c r="A163" s="11" t="str">
        <f t="shared" si="37"/>
        <v>NOR_2018</v>
      </c>
      <c r="B163" t="s">
        <v>28</v>
      </c>
      <c r="C163" s="7" t="s">
        <v>60</v>
      </c>
      <c r="D163" s="6">
        <v>2018</v>
      </c>
      <c r="E163" s="21">
        <f t="shared" si="30"/>
        <v>1.7591291442513466</v>
      </c>
      <c r="F163" s="27">
        <f t="shared" si="31"/>
        <v>1.9280403256416321</v>
      </c>
      <c r="G163" s="17">
        <v>1.2142857313156128</v>
      </c>
      <c r="H163" s="28">
        <v>2.6417949199676514</v>
      </c>
      <c r="I163" s="27">
        <f t="shared" si="32"/>
        <v>1.2615000009536743</v>
      </c>
      <c r="J163" s="26">
        <v>1.2990000247955322</v>
      </c>
      <c r="K163" s="19">
        <v>1.2239999771118164</v>
      </c>
      <c r="L163" s="27">
        <f t="shared" si="33"/>
        <v>1.92348812520504</v>
      </c>
      <c r="M163" s="26">
        <v>4.2142858505249023</v>
      </c>
      <c r="N163" s="26">
        <v>0.94966667890548706</v>
      </c>
      <c r="O163" s="26">
        <v>1.3500000238418579</v>
      </c>
      <c r="P163" s="28">
        <v>1.1799999475479126</v>
      </c>
      <c r="R163" s="2"/>
    </row>
    <row r="164" spans="1:18" x14ac:dyDescent="0.25">
      <c r="A164" s="11" t="str">
        <f t="shared" ref="A164:A169" si="38">"POL"&amp;"_"&amp;D164</f>
        <v>POL_2013</v>
      </c>
      <c r="B164" t="s">
        <v>29</v>
      </c>
      <c r="C164" s="8" t="s">
        <v>61</v>
      </c>
      <c r="D164" s="4">
        <v>2013</v>
      </c>
      <c r="E164" s="9">
        <f t="shared" si="30"/>
        <v>1.636702636256814</v>
      </c>
      <c r="F164" s="22">
        <f t="shared" si="31"/>
        <v>1.9947747588157654</v>
      </c>
      <c r="G164" s="3">
        <v>2.1938571929931641</v>
      </c>
      <c r="H164" s="23">
        <v>1.7956923246383667</v>
      </c>
      <c r="I164" s="22">
        <f t="shared" si="32"/>
        <v>3.7500001490116119E-2</v>
      </c>
      <c r="J164" s="5">
        <v>7.5000002980232239E-2</v>
      </c>
      <c r="K164" s="18">
        <v>0</v>
      </c>
      <c r="L164" s="22">
        <f t="shared" si="33"/>
        <v>2.2572678923606873</v>
      </c>
      <c r="M164" s="5">
        <v>3.4285714626312256</v>
      </c>
      <c r="N164" s="5">
        <v>1.7269999980926514</v>
      </c>
      <c r="O164" s="5">
        <v>1.5</v>
      </c>
      <c r="P164" s="23">
        <v>2.3735001087188721</v>
      </c>
      <c r="R164" s="3"/>
    </row>
    <row r="165" spans="1:18" x14ac:dyDescent="0.25">
      <c r="A165" s="11" t="str">
        <f t="shared" si="38"/>
        <v>POL_2014</v>
      </c>
      <c r="B165" t="s">
        <v>29</v>
      </c>
      <c r="C165" s="8" t="s">
        <v>61</v>
      </c>
      <c r="D165" s="4">
        <v>2014</v>
      </c>
      <c r="E165" s="9">
        <f t="shared" si="30"/>
        <v>1.6295467261224985</v>
      </c>
      <c r="F165" s="22">
        <f t="shared" si="31"/>
        <v>1.9926154017448425</v>
      </c>
      <c r="G165" s="3">
        <v>2.190000057220459</v>
      </c>
      <c r="H165" s="23">
        <v>1.7952307462692261</v>
      </c>
      <c r="I165" s="22">
        <f t="shared" si="32"/>
        <v>3.7500001490116119E-2</v>
      </c>
      <c r="J165" s="5">
        <v>7.5000002980232239E-2</v>
      </c>
      <c r="K165" s="18">
        <v>0</v>
      </c>
      <c r="L165" s="22">
        <f t="shared" si="33"/>
        <v>2.2440357506275177</v>
      </c>
      <c r="M165" s="5">
        <v>3.3711428642272949</v>
      </c>
      <c r="N165" s="5">
        <v>1.7315000295639038</v>
      </c>
      <c r="O165" s="5">
        <v>1.5</v>
      </c>
      <c r="P165" s="23">
        <v>2.3735001087188721</v>
      </c>
      <c r="R165" s="2"/>
    </row>
    <row r="166" spans="1:18" x14ac:dyDescent="0.25">
      <c r="A166" s="11" t="str">
        <f t="shared" si="38"/>
        <v>POL_2015</v>
      </c>
      <c r="B166" t="s">
        <v>29</v>
      </c>
      <c r="C166" s="8" t="s">
        <v>61</v>
      </c>
      <c r="D166" s="4">
        <v>2015</v>
      </c>
      <c r="E166" s="9">
        <f t="shared" si="30"/>
        <v>1.6017449591308832</v>
      </c>
      <c r="F166" s="22">
        <f t="shared" si="31"/>
        <v>1.9904560446739197</v>
      </c>
      <c r="G166" s="3">
        <v>2.1861429214477539</v>
      </c>
      <c r="H166" s="23">
        <v>1.7947691679000854</v>
      </c>
      <c r="I166" s="22">
        <f t="shared" si="32"/>
        <v>3.7500001490116119E-2</v>
      </c>
      <c r="J166" s="5">
        <v>7.5000002980232239E-2</v>
      </c>
      <c r="K166" s="18">
        <v>0</v>
      </c>
      <c r="L166" s="22">
        <f t="shared" si="33"/>
        <v>2.1895118951797485</v>
      </c>
      <c r="M166" s="5">
        <v>3.3137142658233643</v>
      </c>
      <c r="N166" s="5">
        <v>1.7360000610351563</v>
      </c>
      <c r="O166" s="5">
        <v>1.5</v>
      </c>
      <c r="P166" s="23">
        <v>2.2083332538604736</v>
      </c>
      <c r="R166" s="2"/>
    </row>
    <row r="167" spans="1:18" x14ac:dyDescent="0.25">
      <c r="A167" s="11" t="str">
        <f t="shared" si="38"/>
        <v>POL_2016</v>
      </c>
      <c r="B167" t="s">
        <v>29</v>
      </c>
      <c r="C167" s="8" t="s">
        <v>61</v>
      </c>
      <c r="D167" s="4">
        <v>2016</v>
      </c>
      <c r="E167" s="9">
        <f t="shared" si="30"/>
        <v>1.5945890489965677</v>
      </c>
      <c r="F167" s="22">
        <f t="shared" si="31"/>
        <v>1.9882967472076416</v>
      </c>
      <c r="G167" s="3">
        <v>2.1822857856750488</v>
      </c>
      <c r="H167" s="23">
        <v>1.7943077087402344</v>
      </c>
      <c r="I167" s="22">
        <f t="shared" si="32"/>
        <v>3.7500001490116119E-2</v>
      </c>
      <c r="J167" s="5">
        <v>7.5000002980232239E-2</v>
      </c>
      <c r="K167" s="18">
        <v>0</v>
      </c>
      <c r="L167" s="22">
        <f t="shared" si="33"/>
        <v>2.1762797236442566</v>
      </c>
      <c r="M167" s="5">
        <v>3.2562856674194336</v>
      </c>
      <c r="N167" s="5">
        <v>1.7404999732971191</v>
      </c>
      <c r="O167" s="5">
        <v>1.5</v>
      </c>
      <c r="P167" s="23">
        <v>2.2083332538604736</v>
      </c>
      <c r="R167" s="2"/>
    </row>
    <row r="168" spans="1:18" x14ac:dyDescent="0.25">
      <c r="A168" s="11" t="str">
        <f t="shared" si="38"/>
        <v>POL_2017</v>
      </c>
      <c r="B168" t="s">
        <v>29</v>
      </c>
      <c r="C168" s="8" t="s">
        <v>61</v>
      </c>
      <c r="D168" s="4">
        <v>2017</v>
      </c>
      <c r="E168" s="9">
        <f t="shared" si="30"/>
        <v>1.6410045716911554</v>
      </c>
      <c r="F168" s="22">
        <f t="shared" si="31"/>
        <v>1.9861373901367188</v>
      </c>
      <c r="G168" s="3">
        <v>2.1784286499023438</v>
      </c>
      <c r="H168" s="23">
        <v>1.7938461303710938</v>
      </c>
      <c r="I168" s="22">
        <f t="shared" si="32"/>
        <v>3.7500001490116119E-2</v>
      </c>
      <c r="J168" s="5">
        <v>7.5000002980232239E-2</v>
      </c>
      <c r="K168" s="18">
        <v>0</v>
      </c>
      <c r="L168" s="22">
        <f t="shared" si="33"/>
        <v>2.2701904475688934</v>
      </c>
      <c r="M168" s="5">
        <v>3.6274285316467285</v>
      </c>
      <c r="N168" s="5">
        <v>1.7450000047683716</v>
      </c>
      <c r="O168" s="5">
        <v>1.5</v>
      </c>
      <c r="P168" s="23">
        <v>2.2083332538604736</v>
      </c>
      <c r="R168" s="2"/>
    </row>
    <row r="169" spans="1:18" x14ac:dyDescent="0.25">
      <c r="A169" s="11" t="str">
        <f t="shared" si="38"/>
        <v>POL_2018</v>
      </c>
      <c r="B169" t="s">
        <v>29</v>
      </c>
      <c r="C169" s="8" t="s">
        <v>61</v>
      </c>
      <c r="D169" s="4">
        <v>2018</v>
      </c>
      <c r="E169" s="9">
        <f t="shared" si="30"/>
        <v>1.6328095234930515</v>
      </c>
      <c r="F169" s="22">
        <f t="shared" si="31"/>
        <v>1.9839780926704407</v>
      </c>
      <c r="G169" s="3">
        <v>2.1745715141296387</v>
      </c>
      <c r="H169" s="23">
        <v>1.7933846712112427</v>
      </c>
      <c r="I169" s="22">
        <f t="shared" si="32"/>
        <v>0.13750000298023224</v>
      </c>
      <c r="J169" s="5">
        <v>7.5000002980232239E-2</v>
      </c>
      <c r="K169" s="18">
        <v>0.20000000298023224</v>
      </c>
      <c r="L169" s="22">
        <f t="shared" si="33"/>
        <v>2.2048799991607666</v>
      </c>
      <c r="M169" s="5">
        <v>3.5699999332427979</v>
      </c>
      <c r="N169" s="5">
        <v>1.7495200634002686</v>
      </c>
      <c r="O169" s="5">
        <v>1.5</v>
      </c>
      <c r="P169" s="23">
        <v>2</v>
      </c>
      <c r="R169" s="2"/>
    </row>
    <row r="170" spans="1:18" x14ac:dyDescent="0.25">
      <c r="A170" s="11" t="str">
        <f t="shared" ref="A170:A175" si="39">"PRT"&amp;"_"&amp;D170</f>
        <v>PRT_2013</v>
      </c>
      <c r="B170" t="s">
        <v>30</v>
      </c>
      <c r="C170" s="7" t="s">
        <v>62</v>
      </c>
      <c r="D170" s="6">
        <v>2013</v>
      </c>
      <c r="E170" s="21">
        <f t="shared" si="30"/>
        <v>1.4732962120324373</v>
      </c>
      <c r="F170" s="27">
        <f t="shared" si="31"/>
        <v>0.50091574341058731</v>
      </c>
      <c r="G170" s="17">
        <v>0.1428571492433548</v>
      </c>
      <c r="H170" s="28">
        <v>0.85897433757781982</v>
      </c>
      <c r="I170" s="27">
        <f t="shared" si="32"/>
        <v>0.62590000033378601</v>
      </c>
      <c r="J170" s="26">
        <v>0.71340000629425049</v>
      </c>
      <c r="K170" s="19">
        <v>0.53839999437332153</v>
      </c>
      <c r="L170" s="27">
        <f t="shared" si="33"/>
        <v>2.383184552192688</v>
      </c>
      <c r="M170" s="26">
        <v>4.5</v>
      </c>
      <c r="N170" s="26">
        <v>1.25</v>
      </c>
      <c r="O170" s="26">
        <v>1.4285714626312256</v>
      </c>
      <c r="P170" s="28">
        <v>2.3541667461395264</v>
      </c>
      <c r="R170" s="3"/>
    </row>
    <row r="171" spans="1:18" x14ac:dyDescent="0.25">
      <c r="A171" s="11" t="str">
        <f t="shared" si="39"/>
        <v>PRT_2014</v>
      </c>
      <c r="B171" t="s">
        <v>30</v>
      </c>
      <c r="C171" s="7" t="s">
        <v>62</v>
      </c>
      <c r="D171" s="6">
        <v>2014</v>
      </c>
      <c r="E171" s="21">
        <f t="shared" si="30"/>
        <v>1.4170462135225534</v>
      </c>
      <c r="F171" s="27">
        <f t="shared" si="31"/>
        <v>0.50091574341058731</v>
      </c>
      <c r="G171" s="17">
        <v>0.1428571492433548</v>
      </c>
      <c r="H171" s="28">
        <v>0.85897433757781982</v>
      </c>
      <c r="I171" s="27">
        <f t="shared" si="32"/>
        <v>0.62590000033378601</v>
      </c>
      <c r="J171" s="26">
        <v>0.71340000629425049</v>
      </c>
      <c r="K171" s="19">
        <v>0.53839999437332153</v>
      </c>
      <c r="L171" s="27">
        <f t="shared" si="33"/>
        <v>2.2706845551729202</v>
      </c>
      <c r="M171" s="26">
        <v>4.5</v>
      </c>
      <c r="N171" s="26">
        <v>0.80000001192092896</v>
      </c>
      <c r="O171" s="26">
        <v>1.4285714626312256</v>
      </c>
      <c r="P171" s="28">
        <v>2.3541667461395264</v>
      </c>
      <c r="R171" s="2"/>
    </row>
    <row r="172" spans="1:18" x14ac:dyDescent="0.25">
      <c r="A172" s="11" t="str">
        <f t="shared" si="39"/>
        <v>PRT_2015</v>
      </c>
      <c r="B172" t="s">
        <v>30</v>
      </c>
      <c r="C172" s="7" t="s">
        <v>62</v>
      </c>
      <c r="D172" s="6">
        <v>2015</v>
      </c>
      <c r="E172" s="21">
        <f t="shared" si="30"/>
        <v>1.3657795451581478</v>
      </c>
      <c r="F172" s="27">
        <f t="shared" si="31"/>
        <v>0.50091574341058731</v>
      </c>
      <c r="G172" s="17">
        <v>0.1428571492433548</v>
      </c>
      <c r="H172" s="28">
        <v>0.85897433757781982</v>
      </c>
      <c r="I172" s="27">
        <f t="shared" si="32"/>
        <v>0.4375000074505806</v>
      </c>
      <c r="J172" s="26">
        <v>0.67500001192092896</v>
      </c>
      <c r="K172" s="19">
        <v>0.20000000298023224</v>
      </c>
      <c r="L172" s="27">
        <f t="shared" si="33"/>
        <v>2.2623512148857117</v>
      </c>
      <c r="M172" s="26">
        <v>4.5</v>
      </c>
      <c r="N172" s="26">
        <v>0.76666665077209473</v>
      </c>
      <c r="O172" s="26">
        <v>1.4285714626312256</v>
      </c>
      <c r="P172" s="28">
        <v>2.3541667461395264</v>
      </c>
      <c r="R172" s="2"/>
    </row>
    <row r="173" spans="1:18" x14ac:dyDescent="0.25">
      <c r="A173" s="11" t="str">
        <f t="shared" si="39"/>
        <v>PRT_2016</v>
      </c>
      <c r="B173" t="s">
        <v>30</v>
      </c>
      <c r="C173" s="7" t="s">
        <v>62</v>
      </c>
      <c r="D173" s="6">
        <v>2016</v>
      </c>
      <c r="E173" s="21">
        <f t="shared" si="30"/>
        <v>1.3594974987208843</v>
      </c>
      <c r="F173" s="27">
        <f t="shared" si="31"/>
        <v>0.49245420843362808</v>
      </c>
      <c r="G173" s="17">
        <v>0.1428571492433548</v>
      </c>
      <c r="H173" s="28">
        <v>0.84205126762390137</v>
      </c>
      <c r="I173" s="27">
        <f t="shared" si="32"/>
        <v>0.4375000074505806</v>
      </c>
      <c r="J173" s="26">
        <v>0.67500001192092896</v>
      </c>
      <c r="K173" s="19">
        <v>0.20000000298023224</v>
      </c>
      <c r="L173" s="27">
        <f t="shared" si="33"/>
        <v>2.2540178894996643</v>
      </c>
      <c r="M173" s="26">
        <v>4.5</v>
      </c>
      <c r="N173" s="26">
        <v>0.73333334922790527</v>
      </c>
      <c r="O173" s="26">
        <v>1.4285714626312256</v>
      </c>
      <c r="P173" s="28">
        <v>2.3541667461395264</v>
      </c>
      <c r="R173" s="2"/>
    </row>
    <row r="174" spans="1:18" x14ac:dyDescent="0.25">
      <c r="A174" s="11" t="str">
        <f t="shared" si="39"/>
        <v>PRT_2017</v>
      </c>
      <c r="B174" t="s">
        <v>30</v>
      </c>
      <c r="C174" s="7" t="s">
        <v>62</v>
      </c>
      <c r="D174" s="6">
        <v>2017</v>
      </c>
      <c r="E174" s="21">
        <f t="shared" si="30"/>
        <v>1.2481879629194736</v>
      </c>
      <c r="F174" s="27">
        <f t="shared" si="31"/>
        <v>0.49245420843362808</v>
      </c>
      <c r="G174" s="17">
        <v>0.1428571492433548</v>
      </c>
      <c r="H174" s="28">
        <v>0.84205126762390137</v>
      </c>
      <c r="I174" s="27">
        <f t="shared" si="32"/>
        <v>0.4375000074505806</v>
      </c>
      <c r="J174" s="26">
        <v>0.67500001192092896</v>
      </c>
      <c r="K174" s="19">
        <v>0.20000000298023224</v>
      </c>
      <c r="L174" s="27">
        <f t="shared" si="33"/>
        <v>2.031398817896843</v>
      </c>
      <c r="M174" s="26">
        <v>3.6428570747375488</v>
      </c>
      <c r="N174" s="26">
        <v>0.69999998807907104</v>
      </c>
      <c r="O174" s="26">
        <v>1.4285714626312256</v>
      </c>
      <c r="P174" s="28">
        <v>2.3541667461395264</v>
      </c>
      <c r="R174" s="2"/>
    </row>
    <row r="175" spans="1:18" x14ac:dyDescent="0.25">
      <c r="A175" s="11" t="str">
        <f t="shared" si="39"/>
        <v>PRT_2018</v>
      </c>
      <c r="B175" t="s">
        <v>30</v>
      </c>
      <c r="C175" s="7" t="s">
        <v>62</v>
      </c>
      <c r="D175" s="6">
        <v>2018</v>
      </c>
      <c r="E175" s="21">
        <f t="shared" si="30"/>
        <v>1.2231879569590092</v>
      </c>
      <c r="F175" s="27">
        <f t="shared" si="31"/>
        <v>0.49245420843362808</v>
      </c>
      <c r="G175" s="17">
        <v>0.1428571492433548</v>
      </c>
      <c r="H175" s="28">
        <v>0.84205126762390137</v>
      </c>
      <c r="I175" s="27">
        <f t="shared" si="32"/>
        <v>0.4375000074505806</v>
      </c>
      <c r="J175" s="26">
        <v>0.67500001192092896</v>
      </c>
      <c r="K175" s="19">
        <v>0.20000000298023224</v>
      </c>
      <c r="L175" s="27">
        <f t="shared" si="33"/>
        <v>1.981398805975914</v>
      </c>
      <c r="M175" s="26">
        <v>3.6428570747375488</v>
      </c>
      <c r="N175" s="26">
        <v>0.66666668653488159</v>
      </c>
      <c r="O175" s="26">
        <v>1.4285714626312256</v>
      </c>
      <c r="P175" s="28">
        <v>2.1875</v>
      </c>
      <c r="R175" s="2"/>
    </row>
    <row r="176" spans="1:18" x14ac:dyDescent="0.25">
      <c r="A176" s="11" t="str">
        <f t="shared" ref="A176:A181" si="40">"SVK"&amp;"_"&amp;D176</f>
        <v>SVK_2013</v>
      </c>
      <c r="B176" t="s">
        <v>31</v>
      </c>
      <c r="C176" s="8" t="s">
        <v>63</v>
      </c>
      <c r="D176" s="4">
        <v>2013</v>
      </c>
      <c r="E176" s="9">
        <f t="shared" si="30"/>
        <v>1.5225720386952162</v>
      </c>
      <c r="F176" s="22">
        <f t="shared" si="31"/>
        <v>1.9444093108177185</v>
      </c>
      <c r="G176" s="3">
        <v>2.0303571224212646</v>
      </c>
      <c r="H176" s="23">
        <v>1.8584614992141724</v>
      </c>
      <c r="I176" s="22">
        <f t="shared" si="32"/>
        <v>0.2955000028014183</v>
      </c>
      <c r="J176" s="5">
        <v>0.4440000057220459</v>
      </c>
      <c r="K176" s="18">
        <v>0.14699999988079071</v>
      </c>
      <c r="L176" s="22">
        <f t="shared" si="33"/>
        <v>1.925189420580864</v>
      </c>
      <c r="M176" s="5">
        <v>3.8571429252624512</v>
      </c>
      <c r="N176" s="5">
        <v>0.90909093618392944</v>
      </c>
      <c r="O176" s="5">
        <v>1.1428571939468384</v>
      </c>
      <c r="P176" s="23">
        <v>1.7916666269302368</v>
      </c>
      <c r="R176" s="3"/>
    </row>
    <row r="177" spans="1:18" x14ac:dyDescent="0.25">
      <c r="A177" s="11" t="str">
        <f t="shared" si="40"/>
        <v>SVK_2014</v>
      </c>
      <c r="B177" t="s">
        <v>31</v>
      </c>
      <c r="C177" s="8" t="s">
        <v>63</v>
      </c>
      <c r="D177" s="4">
        <v>2014</v>
      </c>
      <c r="E177" s="9">
        <f t="shared" si="30"/>
        <v>1.4581671413034201</v>
      </c>
      <c r="F177" s="22">
        <f t="shared" si="31"/>
        <v>1.9595170021057129</v>
      </c>
      <c r="G177" s="3">
        <v>2.0303571224212646</v>
      </c>
      <c r="H177" s="23">
        <v>1.8886768817901611</v>
      </c>
      <c r="I177" s="22">
        <f t="shared" si="32"/>
        <v>0.2955000028014183</v>
      </c>
      <c r="J177" s="5">
        <v>0.4440000057220459</v>
      </c>
      <c r="K177" s="18">
        <v>0.14699999988079071</v>
      </c>
      <c r="L177" s="22">
        <f t="shared" si="33"/>
        <v>1.7888257801532745</v>
      </c>
      <c r="M177" s="5">
        <v>3.8571429252624512</v>
      </c>
      <c r="N177" s="5">
        <v>0.36363637447357178</v>
      </c>
      <c r="O177" s="5">
        <v>1.1428571939468384</v>
      </c>
      <c r="P177" s="23">
        <v>1.7916666269302368</v>
      </c>
      <c r="R177" s="2"/>
    </row>
    <row r="178" spans="1:18" x14ac:dyDescent="0.25">
      <c r="A178" s="11" t="str">
        <f t="shared" si="40"/>
        <v>SVK_2015</v>
      </c>
      <c r="B178" t="s">
        <v>31</v>
      </c>
      <c r="C178" s="8" t="s">
        <v>63</v>
      </c>
      <c r="D178" s="4">
        <v>2015</v>
      </c>
      <c r="E178" s="9">
        <f t="shared" si="30"/>
        <v>1.4619440641254187</v>
      </c>
      <c r="F178" s="22">
        <f t="shared" si="31"/>
        <v>1.9746246933937073</v>
      </c>
      <c r="G178" s="3">
        <v>2.0303571224212646</v>
      </c>
      <c r="H178" s="23">
        <v>1.9188922643661499</v>
      </c>
      <c r="I178" s="22">
        <f t="shared" si="32"/>
        <v>0.2955000028014183</v>
      </c>
      <c r="J178" s="5">
        <v>0.4440000057220459</v>
      </c>
      <c r="K178" s="18">
        <v>0.14699999988079071</v>
      </c>
      <c r="L178" s="22">
        <f t="shared" si="33"/>
        <v>1.7888257801532745</v>
      </c>
      <c r="M178" s="5">
        <v>3.8571429252624512</v>
      </c>
      <c r="N178" s="5">
        <v>0.36363637447357178</v>
      </c>
      <c r="O178" s="5">
        <v>1.1428571939468384</v>
      </c>
      <c r="P178" s="23">
        <v>1.7916666269302368</v>
      </c>
      <c r="R178" s="2"/>
    </row>
    <row r="179" spans="1:18" x14ac:dyDescent="0.25">
      <c r="A179" s="11" t="str">
        <f t="shared" si="40"/>
        <v>SVK_2016</v>
      </c>
      <c r="B179" t="s">
        <v>31</v>
      </c>
      <c r="C179" s="8" t="s">
        <v>63</v>
      </c>
      <c r="D179" s="4">
        <v>2016</v>
      </c>
      <c r="E179" s="9">
        <f t="shared" si="30"/>
        <v>1.4105959869921207</v>
      </c>
      <c r="F179" s="22">
        <f t="shared" si="31"/>
        <v>1.9897323846817017</v>
      </c>
      <c r="G179" s="3">
        <v>2.0303571224212646</v>
      </c>
      <c r="H179" s="23">
        <v>1.9491076469421387</v>
      </c>
      <c r="I179" s="22">
        <f t="shared" si="32"/>
        <v>7.5000002980232239E-2</v>
      </c>
      <c r="J179" s="5">
        <v>0.15000000596046448</v>
      </c>
      <c r="K179" s="18">
        <v>0</v>
      </c>
      <c r="L179" s="22">
        <f t="shared" si="33"/>
        <v>1.7888257801532745</v>
      </c>
      <c r="M179" s="5">
        <v>3.8571429252624512</v>
      </c>
      <c r="N179" s="5">
        <v>0.36363637447357178</v>
      </c>
      <c r="O179" s="5">
        <v>1.1428571939468384</v>
      </c>
      <c r="P179" s="23">
        <v>1.7916666269302368</v>
      </c>
      <c r="R179" s="2"/>
    </row>
    <row r="180" spans="1:18" x14ac:dyDescent="0.25">
      <c r="A180" s="11" t="str">
        <f t="shared" si="40"/>
        <v>SVK_2017</v>
      </c>
      <c r="B180" t="s">
        <v>31</v>
      </c>
      <c r="C180" s="8" t="s">
        <v>63</v>
      </c>
      <c r="D180" s="4">
        <v>2017</v>
      </c>
      <c r="E180" s="9">
        <f t="shared" si="30"/>
        <v>1.4143729247152805</v>
      </c>
      <c r="F180" s="22">
        <f t="shared" si="31"/>
        <v>2.0048401355743408</v>
      </c>
      <c r="G180" s="3">
        <v>2.0303571224212646</v>
      </c>
      <c r="H180" s="23">
        <v>1.979323148727417</v>
      </c>
      <c r="I180" s="22">
        <f t="shared" si="32"/>
        <v>7.5000002980232239E-2</v>
      </c>
      <c r="J180" s="5">
        <v>0.15000000596046448</v>
      </c>
      <c r="K180" s="18">
        <v>0</v>
      </c>
      <c r="L180" s="22">
        <f t="shared" si="33"/>
        <v>1.7888257801532745</v>
      </c>
      <c r="M180" s="5">
        <v>3.8571429252624512</v>
      </c>
      <c r="N180" s="5">
        <v>0.36363637447357178</v>
      </c>
      <c r="O180" s="5">
        <v>1.1428571939468384</v>
      </c>
      <c r="P180" s="23">
        <v>1.7916666269302368</v>
      </c>
      <c r="R180" s="2"/>
    </row>
    <row r="181" spans="1:18" x14ac:dyDescent="0.25">
      <c r="A181" s="11" t="str">
        <f t="shared" si="40"/>
        <v>SVK_2018</v>
      </c>
      <c r="B181" t="s">
        <v>31</v>
      </c>
      <c r="C181" s="8" t="s">
        <v>63</v>
      </c>
      <c r="D181" s="4">
        <v>2018</v>
      </c>
      <c r="E181" s="9">
        <f t="shared" si="30"/>
        <v>1.4081051982939243</v>
      </c>
      <c r="F181" s="22">
        <f t="shared" si="31"/>
        <v>1.979769229888916</v>
      </c>
      <c r="G181" s="3">
        <v>1.9500000476837158</v>
      </c>
      <c r="H181" s="23">
        <v>2.0095384120941162</v>
      </c>
      <c r="I181" s="22">
        <f t="shared" si="32"/>
        <v>7.5000002980232239E-2</v>
      </c>
      <c r="J181" s="5">
        <v>0.15000000596046448</v>
      </c>
      <c r="K181" s="18">
        <v>0</v>
      </c>
      <c r="L181" s="22">
        <f t="shared" si="33"/>
        <v>1.7888257801532745</v>
      </c>
      <c r="M181" s="5">
        <v>3.8571429252624512</v>
      </c>
      <c r="N181" s="5">
        <v>0.36363637447357178</v>
      </c>
      <c r="O181" s="5">
        <v>1.1428571939468384</v>
      </c>
      <c r="P181" s="23">
        <v>1.7916666269302368</v>
      </c>
      <c r="R181" s="2"/>
    </row>
    <row r="182" spans="1:18" x14ac:dyDescent="0.25">
      <c r="A182" s="11" t="str">
        <f t="shared" ref="A182:A187" si="41">"SVN"&amp;"_"&amp;D182</f>
        <v>SVN_2013</v>
      </c>
      <c r="B182" t="s">
        <v>32</v>
      </c>
      <c r="C182" s="7" t="s">
        <v>64</v>
      </c>
      <c r="D182" s="6">
        <v>2013</v>
      </c>
      <c r="E182" s="21">
        <f t="shared" si="30"/>
        <v>1.9526022896170616</v>
      </c>
      <c r="F182" s="27">
        <f t="shared" si="31"/>
        <v>1.1841043829917908</v>
      </c>
      <c r="G182" s="17">
        <v>1.3392857313156128</v>
      </c>
      <c r="H182" s="28">
        <v>1.0289230346679688</v>
      </c>
      <c r="I182" s="27">
        <f t="shared" si="32"/>
        <v>1.0719000101089478</v>
      </c>
      <c r="J182" s="26">
        <v>1.1094000339508057</v>
      </c>
      <c r="K182" s="19">
        <v>1.0343999862670898</v>
      </c>
      <c r="L182" s="27">
        <f t="shared" si="33"/>
        <v>2.777202382683754</v>
      </c>
      <c r="M182" s="26">
        <v>4.7142858505249023</v>
      </c>
      <c r="N182" s="26">
        <v>3.2674999237060547</v>
      </c>
      <c r="O182" s="26">
        <v>2.1428570747375488</v>
      </c>
      <c r="P182" s="28">
        <v>0.98416668176651001</v>
      </c>
      <c r="R182" s="3"/>
    </row>
    <row r="183" spans="1:18" x14ac:dyDescent="0.25">
      <c r="A183" s="11" t="str">
        <f t="shared" si="41"/>
        <v>SVN_2014</v>
      </c>
      <c r="B183" t="s">
        <v>32</v>
      </c>
      <c r="C183" s="7" t="s">
        <v>64</v>
      </c>
      <c r="D183" s="6">
        <v>2014</v>
      </c>
      <c r="E183" s="21">
        <f t="shared" si="30"/>
        <v>1.9545035287737846</v>
      </c>
      <c r="F183" s="27">
        <f t="shared" si="31"/>
        <v>1.1911593675613403</v>
      </c>
      <c r="G183" s="17">
        <v>1.353857159614563</v>
      </c>
      <c r="H183" s="28">
        <v>1.0284615755081177</v>
      </c>
      <c r="I183" s="27">
        <f t="shared" si="32"/>
        <v>1.0722000002861023</v>
      </c>
      <c r="J183" s="26">
        <v>1.1096999645233154</v>
      </c>
      <c r="K183" s="19">
        <v>1.0347000360488892</v>
      </c>
      <c r="L183" s="27">
        <f t="shared" si="33"/>
        <v>2.777327373623848</v>
      </c>
      <c r="M183" s="26">
        <v>4.7142858505249023</v>
      </c>
      <c r="N183" s="26">
        <v>3.2674999237060547</v>
      </c>
      <c r="O183" s="26">
        <v>2.1428570747375488</v>
      </c>
      <c r="P183" s="28">
        <v>0.98466664552688599</v>
      </c>
      <c r="R183" s="2"/>
    </row>
    <row r="184" spans="1:18" x14ac:dyDescent="0.25">
      <c r="A184" s="11" t="str">
        <f t="shared" si="41"/>
        <v>SVN_2015</v>
      </c>
      <c r="B184" t="s">
        <v>32</v>
      </c>
      <c r="C184" s="7" t="s">
        <v>64</v>
      </c>
      <c r="D184" s="6">
        <v>2015</v>
      </c>
      <c r="E184" s="21">
        <f t="shared" si="30"/>
        <v>1.826717272400856</v>
      </c>
      <c r="F184" s="27">
        <f t="shared" si="31"/>
        <v>1.1982142925262451</v>
      </c>
      <c r="G184" s="17">
        <v>1.3684285879135132</v>
      </c>
      <c r="H184" s="28">
        <v>1.0279999971389771</v>
      </c>
      <c r="I184" s="27">
        <f t="shared" si="32"/>
        <v>1.0724999904632568</v>
      </c>
      <c r="J184" s="26">
        <v>1.1100000143051147</v>
      </c>
      <c r="K184" s="19">
        <v>1.0349999666213989</v>
      </c>
      <c r="L184" s="27">
        <f t="shared" si="33"/>
        <v>2.5180774033069611</v>
      </c>
      <c r="M184" s="26">
        <v>4.7142858505249023</v>
      </c>
      <c r="N184" s="26">
        <v>2.2300000190734863</v>
      </c>
      <c r="O184" s="26">
        <v>2.1428570747375488</v>
      </c>
      <c r="P184" s="28">
        <v>0.98516666889190674</v>
      </c>
      <c r="R184" s="2"/>
    </row>
    <row r="185" spans="1:18" x14ac:dyDescent="0.25">
      <c r="A185" s="11" t="str">
        <f t="shared" si="41"/>
        <v>SVN_2016</v>
      </c>
      <c r="B185" t="s">
        <v>32</v>
      </c>
      <c r="C185" s="7" t="s">
        <v>64</v>
      </c>
      <c r="D185" s="6">
        <v>2016</v>
      </c>
      <c r="E185" s="21">
        <f t="shared" si="30"/>
        <v>1.828618511557579</v>
      </c>
      <c r="F185" s="27">
        <f t="shared" si="31"/>
        <v>1.2052692174911499</v>
      </c>
      <c r="G185" s="17">
        <v>1.3830000162124634</v>
      </c>
      <c r="H185" s="28">
        <v>1.0275384187698364</v>
      </c>
      <c r="I185" s="27">
        <f t="shared" si="32"/>
        <v>1.0728000402450562</v>
      </c>
      <c r="J185" s="26">
        <v>1.1103000640869141</v>
      </c>
      <c r="K185" s="19">
        <v>1.0353000164031982</v>
      </c>
      <c r="L185" s="27">
        <f t="shared" si="33"/>
        <v>2.5182023942470551</v>
      </c>
      <c r="M185" s="26">
        <v>4.7142858505249023</v>
      </c>
      <c r="N185" s="26">
        <v>2.2300000190734863</v>
      </c>
      <c r="O185" s="26">
        <v>2.1428570747375488</v>
      </c>
      <c r="P185" s="28">
        <v>0.98566663265228271</v>
      </c>
      <c r="R185" s="2"/>
    </row>
    <row r="186" spans="1:18" x14ac:dyDescent="0.25">
      <c r="A186" s="11" t="str">
        <f t="shared" si="41"/>
        <v>SVN_2017</v>
      </c>
      <c r="B186" t="s">
        <v>32</v>
      </c>
      <c r="C186" s="7" t="s">
        <v>64</v>
      </c>
      <c r="D186" s="6">
        <v>2017</v>
      </c>
      <c r="E186" s="21">
        <f t="shared" si="30"/>
        <v>1.6767697408795357</v>
      </c>
      <c r="F186" s="27">
        <f t="shared" si="31"/>
        <v>1.2123242020606995</v>
      </c>
      <c r="G186" s="17">
        <v>1.3975714445114136</v>
      </c>
      <c r="H186" s="28">
        <v>1.0270769596099854</v>
      </c>
      <c r="I186" s="27">
        <f t="shared" si="32"/>
        <v>1.0730999708175659</v>
      </c>
      <c r="J186" s="26">
        <v>1.1105999946594238</v>
      </c>
      <c r="K186" s="19">
        <v>1.035599946975708</v>
      </c>
      <c r="L186" s="27">
        <f t="shared" si="33"/>
        <v>2.2108273953199387</v>
      </c>
      <c r="M186" s="26">
        <v>4.7142858505249023</v>
      </c>
      <c r="N186" s="26">
        <v>1</v>
      </c>
      <c r="O186" s="26">
        <v>2.1428570747375488</v>
      </c>
      <c r="P186" s="28">
        <v>0.98616665601730347</v>
      </c>
      <c r="R186" s="2"/>
    </row>
    <row r="187" spans="1:18" x14ac:dyDescent="0.25">
      <c r="A187" s="11" t="str">
        <f t="shared" si="41"/>
        <v>SVN_2018</v>
      </c>
      <c r="B187" t="s">
        <v>32</v>
      </c>
      <c r="C187" s="7" t="s">
        <v>64</v>
      </c>
      <c r="D187" s="6">
        <v>2018</v>
      </c>
      <c r="E187" s="21">
        <f t="shared" si="30"/>
        <v>1.7418577820062637</v>
      </c>
      <c r="F187" s="27">
        <f t="shared" si="31"/>
        <v>1.2578406929969788</v>
      </c>
      <c r="G187" s="17">
        <v>1.4121428728103638</v>
      </c>
      <c r="H187" s="28">
        <v>1.1035385131835938</v>
      </c>
      <c r="I187" s="27">
        <f t="shared" si="32"/>
        <v>1.0734000205993652</v>
      </c>
      <c r="J187" s="26">
        <v>1.1109000444412231</v>
      </c>
      <c r="K187" s="19">
        <v>1.0358999967575073</v>
      </c>
      <c r="L187" s="27">
        <f t="shared" si="33"/>
        <v>2.3180952072143555</v>
      </c>
      <c r="M187" s="26">
        <v>5.1428570747375488</v>
      </c>
      <c r="N187" s="26">
        <v>1</v>
      </c>
      <c r="O187" s="26">
        <v>2.1428570747375488</v>
      </c>
      <c r="P187" s="28">
        <v>0.98666667938232422</v>
      </c>
      <c r="R187" s="2"/>
    </row>
    <row r="188" spans="1:18" x14ac:dyDescent="0.25">
      <c r="A188" s="11" t="str">
        <f t="shared" ref="A188:A193" si="42">"ESP"&amp;"_"&amp;D188</f>
        <v>ESP_2013</v>
      </c>
      <c r="B188" t="s">
        <v>33</v>
      </c>
      <c r="C188" s="8" t="s">
        <v>65</v>
      </c>
      <c r="D188" s="4">
        <v>2013</v>
      </c>
      <c r="E188" s="9">
        <f t="shared" si="30"/>
        <v>1.1437729131430387</v>
      </c>
      <c r="F188" s="22">
        <f t="shared" si="31"/>
        <v>0.73461538553237915</v>
      </c>
      <c r="G188" s="3">
        <v>1</v>
      </c>
      <c r="H188" s="23">
        <v>0.4692307710647583</v>
      </c>
      <c r="I188" s="22">
        <f t="shared" si="32"/>
        <v>0.28750000149011612</v>
      </c>
      <c r="J188" s="5">
        <v>0.375</v>
      </c>
      <c r="K188" s="18">
        <v>0.20000000298023224</v>
      </c>
      <c r="L188" s="22">
        <f t="shared" si="33"/>
        <v>1.7764881327748299</v>
      </c>
      <c r="M188" s="5">
        <v>4.7142858505249023</v>
      </c>
      <c r="N188" s="5">
        <v>0.4166666567325592</v>
      </c>
      <c r="O188" s="5">
        <v>1.3500000238418579</v>
      </c>
      <c r="P188" s="23">
        <v>0.625</v>
      </c>
      <c r="R188" s="3"/>
    </row>
    <row r="189" spans="1:18" x14ac:dyDescent="0.25">
      <c r="A189" s="11" t="str">
        <f t="shared" si="42"/>
        <v>ESP_2014</v>
      </c>
      <c r="B189" t="s">
        <v>33</v>
      </c>
      <c r="C189" s="8" t="s">
        <v>65</v>
      </c>
      <c r="D189" s="4">
        <v>2014</v>
      </c>
      <c r="E189" s="9">
        <f t="shared" si="30"/>
        <v>1.1417312491685152</v>
      </c>
      <c r="F189" s="22">
        <f t="shared" si="31"/>
        <v>0.73461538553237915</v>
      </c>
      <c r="G189" s="3">
        <v>1</v>
      </c>
      <c r="H189" s="23">
        <v>0.4692307710647583</v>
      </c>
      <c r="I189" s="22">
        <f t="shared" si="32"/>
        <v>0.28750000149011612</v>
      </c>
      <c r="J189" s="5">
        <v>0.375</v>
      </c>
      <c r="K189" s="18">
        <v>0.20000000298023224</v>
      </c>
      <c r="L189" s="22">
        <f t="shared" si="33"/>
        <v>1.7724048048257828</v>
      </c>
      <c r="M189" s="5">
        <v>4.7142858505249023</v>
      </c>
      <c r="N189" s="5">
        <v>0.40033334493637085</v>
      </c>
      <c r="O189" s="5">
        <v>1.3500000238418579</v>
      </c>
      <c r="P189" s="23">
        <v>0.625</v>
      </c>
      <c r="R189" s="2"/>
    </row>
    <row r="190" spans="1:18" x14ac:dyDescent="0.25">
      <c r="A190" s="11" t="str">
        <f t="shared" si="42"/>
        <v>ESP_2015</v>
      </c>
      <c r="B190" t="s">
        <v>33</v>
      </c>
      <c r="C190" s="8" t="s">
        <v>65</v>
      </c>
      <c r="D190" s="4">
        <v>2015</v>
      </c>
      <c r="E190" s="9">
        <f t="shared" si="30"/>
        <v>1.1396895814687014</v>
      </c>
      <c r="F190" s="22">
        <f t="shared" si="31"/>
        <v>0.73461538553237915</v>
      </c>
      <c r="G190" s="3">
        <v>1</v>
      </c>
      <c r="H190" s="23">
        <v>0.4692307710647583</v>
      </c>
      <c r="I190" s="22">
        <f t="shared" si="32"/>
        <v>0.28750000149011612</v>
      </c>
      <c r="J190" s="5">
        <v>0.375</v>
      </c>
      <c r="K190" s="18">
        <v>0.20000000298023224</v>
      </c>
      <c r="L190" s="22">
        <f t="shared" si="33"/>
        <v>1.7683214694261551</v>
      </c>
      <c r="M190" s="5">
        <v>4.7142858505249023</v>
      </c>
      <c r="N190" s="5">
        <v>0.38400000333786011</v>
      </c>
      <c r="O190" s="5">
        <v>1.3500000238418579</v>
      </c>
      <c r="P190" s="23">
        <v>0.625</v>
      </c>
      <c r="R190" s="2"/>
    </row>
    <row r="191" spans="1:18" x14ac:dyDescent="0.25">
      <c r="A191" s="11" t="str">
        <f t="shared" si="42"/>
        <v>ESP_2016</v>
      </c>
      <c r="B191" t="s">
        <v>33</v>
      </c>
      <c r="C191" s="8" t="s">
        <v>65</v>
      </c>
      <c r="D191" s="4">
        <v>2016</v>
      </c>
      <c r="E191" s="9">
        <f t="shared" si="30"/>
        <v>1.1376479137688875</v>
      </c>
      <c r="F191" s="22">
        <f t="shared" si="31"/>
        <v>0.73461538553237915</v>
      </c>
      <c r="G191" s="3">
        <v>1</v>
      </c>
      <c r="H191" s="23">
        <v>0.4692307710647583</v>
      </c>
      <c r="I191" s="22">
        <f t="shared" si="32"/>
        <v>0.28750000149011612</v>
      </c>
      <c r="J191" s="5">
        <v>0.375</v>
      </c>
      <c r="K191" s="18">
        <v>0.20000000298023224</v>
      </c>
      <c r="L191" s="22">
        <f t="shared" si="33"/>
        <v>1.7642381340265274</v>
      </c>
      <c r="M191" s="5">
        <v>4.7142858505249023</v>
      </c>
      <c r="N191" s="5">
        <v>0.36766666173934937</v>
      </c>
      <c r="O191" s="5">
        <v>1.3500000238418579</v>
      </c>
      <c r="P191" s="23">
        <v>0.625</v>
      </c>
      <c r="R191" s="2"/>
    </row>
    <row r="192" spans="1:18" x14ac:dyDescent="0.25">
      <c r="A192" s="11" t="str">
        <f t="shared" si="42"/>
        <v>ESP_2017</v>
      </c>
      <c r="B192" t="s">
        <v>33</v>
      </c>
      <c r="C192" s="8" t="s">
        <v>65</v>
      </c>
      <c r="D192" s="4">
        <v>2017</v>
      </c>
      <c r="E192" s="9">
        <f t="shared" si="30"/>
        <v>1.1356062460690737</v>
      </c>
      <c r="F192" s="22">
        <f t="shared" si="31"/>
        <v>0.73461538553237915</v>
      </c>
      <c r="G192" s="3">
        <v>1</v>
      </c>
      <c r="H192" s="23">
        <v>0.4692307710647583</v>
      </c>
      <c r="I192" s="22">
        <f t="shared" si="32"/>
        <v>0.28750000149011612</v>
      </c>
      <c r="J192" s="5">
        <v>0.375</v>
      </c>
      <c r="K192" s="18">
        <v>0.20000000298023224</v>
      </c>
      <c r="L192" s="22">
        <f t="shared" si="33"/>
        <v>1.7601547986268997</v>
      </c>
      <c r="M192" s="5">
        <v>4.7142858505249023</v>
      </c>
      <c r="N192" s="5">
        <v>0.35133332014083862</v>
      </c>
      <c r="O192" s="5">
        <v>1.3500000238418579</v>
      </c>
      <c r="P192" s="23">
        <v>0.625</v>
      </c>
      <c r="R192" s="2"/>
    </row>
    <row r="193" spans="1:18" x14ac:dyDescent="0.25">
      <c r="A193" s="11" t="str">
        <f t="shared" si="42"/>
        <v>ESP_2018</v>
      </c>
      <c r="B193" t="s">
        <v>33</v>
      </c>
      <c r="C193" s="8" t="s">
        <v>65</v>
      </c>
      <c r="D193" s="4">
        <v>2018</v>
      </c>
      <c r="E193" s="9">
        <f t="shared" si="30"/>
        <v>1.0898145828396082</v>
      </c>
      <c r="F193" s="22">
        <f t="shared" si="31"/>
        <v>0.73461538553237915</v>
      </c>
      <c r="G193" s="3">
        <v>1</v>
      </c>
      <c r="H193" s="23">
        <v>0.4692307710647583</v>
      </c>
      <c r="I193" s="22">
        <f t="shared" si="32"/>
        <v>0.23750000447034836</v>
      </c>
      <c r="J193" s="5">
        <v>0.27500000596046448</v>
      </c>
      <c r="K193" s="18">
        <v>0.20000000298023224</v>
      </c>
      <c r="L193" s="22">
        <f t="shared" si="33"/>
        <v>1.6935714706778526</v>
      </c>
      <c r="M193" s="5">
        <v>4.7142858505249023</v>
      </c>
      <c r="N193" s="5">
        <v>0.33500000834465027</v>
      </c>
      <c r="O193" s="5">
        <v>1.3500000238418579</v>
      </c>
      <c r="P193" s="23">
        <v>0.375</v>
      </c>
      <c r="R193" s="2"/>
    </row>
    <row r="194" spans="1:18" x14ac:dyDescent="0.25">
      <c r="A194" s="11" t="str">
        <f t="shared" ref="A194:A199" si="43">"SWE"&amp;"_"&amp;D194</f>
        <v>SWE_2013</v>
      </c>
      <c r="B194" t="s">
        <v>34</v>
      </c>
      <c r="C194" s="7" t="s">
        <v>66</v>
      </c>
      <c r="D194" s="6">
        <v>2013</v>
      </c>
      <c r="E194" s="21">
        <f t="shared" si="30"/>
        <v>1.3515425063669682</v>
      </c>
      <c r="F194" s="27">
        <f t="shared" si="31"/>
        <v>0.96634615957736969</v>
      </c>
      <c r="G194" s="17">
        <v>1.625</v>
      </c>
      <c r="H194" s="28">
        <v>0.30769231915473938</v>
      </c>
      <c r="I194" s="27">
        <f t="shared" si="32"/>
        <v>1.1988000273704529</v>
      </c>
      <c r="J194" s="26">
        <v>1.2738000154495239</v>
      </c>
      <c r="K194" s="19">
        <v>1.1238000392913818</v>
      </c>
      <c r="L194" s="27">
        <f t="shared" si="33"/>
        <v>1.620511919260025</v>
      </c>
      <c r="M194" s="26">
        <v>3</v>
      </c>
      <c r="N194" s="26">
        <v>1.4880000352859497</v>
      </c>
      <c r="O194" s="26">
        <v>0.78571426868438721</v>
      </c>
      <c r="P194" s="28">
        <v>1.2083333730697632</v>
      </c>
      <c r="R194" s="3"/>
    </row>
    <row r="195" spans="1:18" x14ac:dyDescent="0.25">
      <c r="A195" s="11" t="str">
        <f t="shared" si="43"/>
        <v>SWE_2014</v>
      </c>
      <c r="B195" t="s">
        <v>34</v>
      </c>
      <c r="C195" s="7" t="s">
        <v>66</v>
      </c>
      <c r="D195" s="6">
        <v>2014</v>
      </c>
      <c r="E195" s="21">
        <f t="shared" si="30"/>
        <v>1.3511608280241489</v>
      </c>
      <c r="F195" s="27">
        <f t="shared" si="31"/>
        <v>0.96634615957736969</v>
      </c>
      <c r="G195" s="17">
        <v>1.625</v>
      </c>
      <c r="H195" s="28">
        <v>0.30769231915473938</v>
      </c>
      <c r="I195" s="27">
        <f t="shared" si="32"/>
        <v>1.1984400153160095</v>
      </c>
      <c r="J195" s="26">
        <v>1.2734400033950806</v>
      </c>
      <c r="K195" s="19">
        <v>1.1234400272369385</v>
      </c>
      <c r="L195" s="27">
        <f t="shared" si="33"/>
        <v>1.6199285686016083</v>
      </c>
      <c r="M195" s="26">
        <v>3</v>
      </c>
      <c r="N195" s="26">
        <v>1.4856666326522827</v>
      </c>
      <c r="O195" s="26">
        <v>0.78571426868438721</v>
      </c>
      <c r="P195" s="28">
        <v>1.2083333730697632</v>
      </c>
      <c r="R195" s="2"/>
    </row>
    <row r="196" spans="1:18" x14ac:dyDescent="0.25">
      <c r="A196" s="11" t="str">
        <f t="shared" si="43"/>
        <v>SWE_2015</v>
      </c>
      <c r="B196" t="s">
        <v>34</v>
      </c>
      <c r="C196" s="7" t="s">
        <v>66</v>
      </c>
      <c r="D196" s="6">
        <v>2015</v>
      </c>
      <c r="E196" s="21">
        <f t="shared" si="30"/>
        <v>1.3507791645824909</v>
      </c>
      <c r="F196" s="27">
        <f t="shared" si="31"/>
        <v>0.96634615957736969</v>
      </c>
      <c r="G196" s="17">
        <v>1.625</v>
      </c>
      <c r="H196" s="28">
        <v>0.30769231915473938</v>
      </c>
      <c r="I196" s="27">
        <f t="shared" si="32"/>
        <v>1.1980800032615662</v>
      </c>
      <c r="J196" s="26">
        <v>1.2730799913406372</v>
      </c>
      <c r="K196" s="19">
        <v>1.1230800151824951</v>
      </c>
      <c r="L196" s="27">
        <f t="shared" si="33"/>
        <v>1.6193452477455139</v>
      </c>
      <c r="M196" s="26">
        <v>3</v>
      </c>
      <c r="N196" s="26">
        <v>1.4833333492279053</v>
      </c>
      <c r="O196" s="26">
        <v>0.78571426868438721</v>
      </c>
      <c r="P196" s="28">
        <v>1.2083333730697632</v>
      </c>
      <c r="R196" s="2"/>
    </row>
    <row r="197" spans="1:18" x14ac:dyDescent="0.25">
      <c r="A197" s="11" t="str">
        <f t="shared" si="43"/>
        <v>SWE_2016</v>
      </c>
      <c r="B197" t="s">
        <v>34</v>
      </c>
      <c r="C197" s="7" t="s">
        <v>66</v>
      </c>
      <c r="D197" s="6">
        <v>2016</v>
      </c>
      <c r="E197" s="21">
        <f t="shared" si="30"/>
        <v>1.3503974862396717</v>
      </c>
      <c r="F197" s="27">
        <f t="shared" si="31"/>
        <v>0.96634615957736969</v>
      </c>
      <c r="G197" s="17">
        <v>1.625</v>
      </c>
      <c r="H197" s="28">
        <v>0.30769231915473938</v>
      </c>
      <c r="I197" s="27">
        <f t="shared" si="32"/>
        <v>1.1977199912071228</v>
      </c>
      <c r="J197" s="26">
        <v>1.2727199792861938</v>
      </c>
      <c r="K197" s="19">
        <v>1.1227200031280518</v>
      </c>
      <c r="L197" s="27">
        <f t="shared" si="33"/>
        <v>1.6187618970870972</v>
      </c>
      <c r="M197" s="26">
        <v>3</v>
      </c>
      <c r="N197" s="26">
        <v>1.4809999465942383</v>
      </c>
      <c r="O197" s="26">
        <v>0.78571426868438721</v>
      </c>
      <c r="P197" s="28">
        <v>1.2083333730697632</v>
      </c>
      <c r="R197" s="2"/>
    </row>
    <row r="198" spans="1:18" x14ac:dyDescent="0.25">
      <c r="A198" s="11" t="str">
        <f t="shared" si="43"/>
        <v>SWE_2017</v>
      </c>
      <c r="B198" t="s">
        <v>34</v>
      </c>
      <c r="C198" s="7" t="s">
        <v>66</v>
      </c>
      <c r="D198" s="6">
        <v>2017</v>
      </c>
      <c r="E198" s="21">
        <f t="shared" si="30"/>
        <v>1.3500158227980137</v>
      </c>
      <c r="F198" s="27">
        <f t="shared" si="31"/>
        <v>0.96634615957736969</v>
      </c>
      <c r="G198" s="17">
        <v>1.625</v>
      </c>
      <c r="H198" s="28">
        <v>0.30769231915473938</v>
      </c>
      <c r="I198" s="27">
        <f t="shared" si="32"/>
        <v>1.1973599791526794</v>
      </c>
      <c r="J198" s="26">
        <v>1.2723599672317505</v>
      </c>
      <c r="K198" s="19">
        <v>1.1223599910736084</v>
      </c>
      <c r="L198" s="27">
        <f t="shared" si="33"/>
        <v>1.6181785762310028</v>
      </c>
      <c r="M198" s="26">
        <v>3</v>
      </c>
      <c r="N198" s="26">
        <v>1.4786666631698608</v>
      </c>
      <c r="O198" s="26">
        <v>0.78571426868438721</v>
      </c>
      <c r="P198" s="28">
        <v>1.2083333730697632</v>
      </c>
      <c r="R198" s="2"/>
    </row>
    <row r="199" spans="1:18" x14ac:dyDescent="0.25">
      <c r="A199" s="11" t="str">
        <f t="shared" si="43"/>
        <v>SWE_2018</v>
      </c>
      <c r="B199" t="s">
        <v>34</v>
      </c>
      <c r="C199" s="7" t="s">
        <v>66</v>
      </c>
      <c r="D199" s="6">
        <v>2018</v>
      </c>
      <c r="E199" s="21">
        <f t="shared" si="30"/>
        <v>1.3538008220493793</v>
      </c>
      <c r="F199" s="27">
        <f t="shared" si="31"/>
        <v>0.96634615957736969</v>
      </c>
      <c r="G199" s="17">
        <v>1.625</v>
      </c>
      <c r="H199" s="28">
        <v>0.30769231915473938</v>
      </c>
      <c r="I199" s="27">
        <f t="shared" si="32"/>
        <v>1.296999990940094</v>
      </c>
      <c r="J199" s="26">
        <v>1.2719999551773071</v>
      </c>
      <c r="K199" s="19">
        <v>1.3220000267028809</v>
      </c>
      <c r="L199" s="27">
        <f t="shared" si="33"/>
        <v>1.5759285688400269</v>
      </c>
      <c r="M199" s="26">
        <v>3</v>
      </c>
      <c r="N199" s="26">
        <v>1.4763333797454834</v>
      </c>
      <c r="O199" s="26">
        <v>0.78571426868438721</v>
      </c>
      <c r="P199" s="28">
        <v>1.0416666269302368</v>
      </c>
      <c r="R199" s="2"/>
    </row>
    <row r="200" spans="1:18" x14ac:dyDescent="0.25">
      <c r="A200" s="11" t="str">
        <f t="shared" ref="A200:A205" si="44">"CHE"&amp;"_"&amp;D200</f>
        <v>CHE_2013</v>
      </c>
      <c r="B200" t="s">
        <v>35</v>
      </c>
      <c r="C200" s="8" t="s">
        <v>67</v>
      </c>
      <c r="D200" s="4">
        <v>2013</v>
      </c>
      <c r="E200" s="9">
        <f t="shared" si="30"/>
        <v>2.7011973261833191</v>
      </c>
      <c r="F200" s="22">
        <f t="shared" si="31"/>
        <v>3.4758929014205933</v>
      </c>
      <c r="G200" s="3">
        <v>2.8267858028411865</v>
      </c>
      <c r="H200" s="23">
        <v>4.125</v>
      </c>
      <c r="I200" s="22">
        <f t="shared" si="32"/>
        <v>2.0407999753952026</v>
      </c>
      <c r="J200" s="5">
        <v>1.6407999992370605</v>
      </c>
      <c r="K200" s="18">
        <v>2.4407999515533447</v>
      </c>
      <c r="L200" s="22">
        <f t="shared" si="33"/>
        <v>2.6440482139587402</v>
      </c>
      <c r="M200" s="5">
        <v>4.7142858505249023</v>
      </c>
      <c r="N200" s="5">
        <v>1.2721667289733887</v>
      </c>
      <c r="O200" s="5">
        <v>2.2142856121063232</v>
      </c>
      <c r="P200" s="23">
        <v>2.3754546642303467</v>
      </c>
      <c r="R200" s="3"/>
    </row>
    <row r="201" spans="1:18" x14ac:dyDescent="0.25">
      <c r="A201" s="11" t="str">
        <f t="shared" si="44"/>
        <v>CHE_2014</v>
      </c>
      <c r="B201" t="s">
        <v>35</v>
      </c>
      <c r="C201" s="8" t="s">
        <v>67</v>
      </c>
      <c r="D201" s="4">
        <v>2014</v>
      </c>
      <c r="E201" s="9">
        <f t="shared" ref="E201:E217" si="45">IF(AND(G201=".",H201=".",J201=".",K201=".",M201=".",N201=".",O201=".",P201="."),".",AVERAGE(G201,H201,J201,K201,M201,N201,O201,P201))</f>
        <v>2.6758008003234863</v>
      </c>
      <c r="F201" s="22">
        <f t="shared" ref="F201:F217" si="46">AVERAGE(G201:H201)</f>
        <v>3.4758929014205933</v>
      </c>
      <c r="G201" s="3">
        <v>2.8267858028411865</v>
      </c>
      <c r="H201" s="23">
        <v>4.125</v>
      </c>
      <c r="I201" s="22">
        <f t="shared" ref="I201:I217" si="47">AVERAGE(J201:K201)</f>
        <v>2.033840000629425</v>
      </c>
      <c r="J201" s="5">
        <v>1.6338399648666382</v>
      </c>
      <c r="K201" s="18">
        <v>2.4338400363922119</v>
      </c>
      <c r="L201" s="22">
        <f t="shared" ref="L201:L217" si="48">AVERAGE(M201:P201)</f>
        <v>2.5967351496219635</v>
      </c>
      <c r="M201" s="5">
        <v>4.7142858505249023</v>
      </c>
      <c r="N201" s="5">
        <v>1.2721999883651733</v>
      </c>
      <c r="O201" s="5">
        <v>2.0250000953674316</v>
      </c>
      <c r="P201" s="23">
        <v>2.3754546642303467</v>
      </c>
      <c r="R201" s="2"/>
    </row>
    <row r="202" spans="1:18" x14ac:dyDescent="0.25">
      <c r="A202" s="11" t="str">
        <f t="shared" si="44"/>
        <v>CHE_2015</v>
      </c>
      <c r="B202" t="s">
        <v>35</v>
      </c>
      <c r="C202" s="8" t="s">
        <v>67</v>
      </c>
      <c r="D202" s="4">
        <v>2015</v>
      </c>
      <c r="E202" s="9">
        <f t="shared" si="45"/>
        <v>2.674064964056015</v>
      </c>
      <c r="F202" s="22">
        <f t="shared" si="46"/>
        <v>3.4758929014205933</v>
      </c>
      <c r="G202" s="3">
        <v>2.8267858028411865</v>
      </c>
      <c r="H202" s="23">
        <v>4.125</v>
      </c>
      <c r="I202" s="22">
        <f t="shared" si="47"/>
        <v>2.0268799662590027</v>
      </c>
      <c r="J202" s="5">
        <v>1.6268800497055054</v>
      </c>
      <c r="K202" s="18">
        <v>2.4268798828125</v>
      </c>
      <c r="L202" s="22">
        <f t="shared" si="48"/>
        <v>2.5967434942722321</v>
      </c>
      <c r="M202" s="5">
        <v>4.7142858505249023</v>
      </c>
      <c r="N202" s="5">
        <v>1.2722333669662476</v>
      </c>
      <c r="O202" s="5">
        <v>2.0250000953674316</v>
      </c>
      <c r="P202" s="23">
        <v>2.3754546642303467</v>
      </c>
      <c r="R202" s="2"/>
    </row>
    <row r="203" spans="1:18" x14ac:dyDescent="0.25">
      <c r="A203" s="11" t="str">
        <f t="shared" si="44"/>
        <v>CHE_2016</v>
      </c>
      <c r="B203" t="s">
        <v>35</v>
      </c>
      <c r="C203" s="8" t="s">
        <v>67</v>
      </c>
      <c r="D203" s="4">
        <v>2016</v>
      </c>
      <c r="E203" s="9">
        <f t="shared" si="45"/>
        <v>2.6723291277885437</v>
      </c>
      <c r="F203" s="22">
        <f t="shared" si="46"/>
        <v>3.4758929014205933</v>
      </c>
      <c r="G203" s="3">
        <v>2.8267858028411865</v>
      </c>
      <c r="H203" s="23">
        <v>4.125</v>
      </c>
      <c r="I203" s="22">
        <f t="shared" si="47"/>
        <v>2.0199199914932251</v>
      </c>
      <c r="J203" s="5">
        <v>1.619920015335083</v>
      </c>
      <c r="K203" s="18">
        <v>2.4199199676513672</v>
      </c>
      <c r="L203" s="22">
        <f t="shared" si="48"/>
        <v>2.5967518091201782</v>
      </c>
      <c r="M203" s="5">
        <v>4.7142858505249023</v>
      </c>
      <c r="N203" s="5">
        <v>1.2722666263580322</v>
      </c>
      <c r="O203" s="5">
        <v>2.0250000953674316</v>
      </c>
      <c r="P203" s="23">
        <v>2.3754546642303467</v>
      </c>
      <c r="R203" s="2"/>
    </row>
    <row r="204" spans="1:18" x14ac:dyDescent="0.25">
      <c r="A204" s="11" t="str">
        <f t="shared" si="44"/>
        <v>CHE_2017</v>
      </c>
      <c r="B204" t="s">
        <v>35</v>
      </c>
      <c r="C204" s="8" t="s">
        <v>67</v>
      </c>
      <c r="D204" s="4">
        <v>2017</v>
      </c>
      <c r="E204" s="9">
        <f t="shared" si="45"/>
        <v>2.6705933064222336</v>
      </c>
      <c r="F204" s="22">
        <f t="shared" si="46"/>
        <v>3.4758929014205933</v>
      </c>
      <c r="G204" s="3">
        <v>2.8267858028411865</v>
      </c>
      <c r="H204" s="23">
        <v>4.125</v>
      </c>
      <c r="I204" s="22">
        <f t="shared" si="47"/>
        <v>2.0129600167274475</v>
      </c>
      <c r="J204" s="5">
        <v>1.6129599809646606</v>
      </c>
      <c r="K204" s="18">
        <v>2.4129600524902344</v>
      </c>
      <c r="L204" s="22">
        <f t="shared" si="48"/>
        <v>2.5967601537704468</v>
      </c>
      <c r="M204" s="5">
        <v>4.7142858505249023</v>
      </c>
      <c r="N204" s="5">
        <v>1.2723000049591064</v>
      </c>
      <c r="O204" s="5">
        <v>2.0250000953674316</v>
      </c>
      <c r="P204" s="23">
        <v>2.3754546642303467</v>
      </c>
      <c r="R204" s="2"/>
    </row>
    <row r="205" spans="1:18" x14ac:dyDescent="0.25">
      <c r="A205" s="11" t="str">
        <f t="shared" si="44"/>
        <v>CHE_2018</v>
      </c>
      <c r="B205" t="s">
        <v>35</v>
      </c>
      <c r="C205" s="8" t="s">
        <v>67</v>
      </c>
      <c r="D205" s="4">
        <v>2018</v>
      </c>
      <c r="E205" s="9">
        <f t="shared" si="45"/>
        <v>2.5920717418193817</v>
      </c>
      <c r="F205" s="22">
        <f t="shared" si="46"/>
        <v>3.4758929014205933</v>
      </c>
      <c r="G205" s="3">
        <v>2.8267858028411865</v>
      </c>
      <c r="H205" s="23">
        <v>4.125</v>
      </c>
      <c r="I205" s="22">
        <f t="shared" si="47"/>
        <v>2.3059999942779541</v>
      </c>
      <c r="J205" s="5">
        <v>1.6059999465942383</v>
      </c>
      <c r="K205" s="18">
        <v>3.0060000419616699</v>
      </c>
      <c r="L205" s="22">
        <f t="shared" si="48"/>
        <v>2.2931970357894897</v>
      </c>
      <c r="M205" s="5">
        <v>3.5</v>
      </c>
      <c r="N205" s="5">
        <v>1.2723333835601807</v>
      </c>
      <c r="O205" s="5">
        <v>2.0250000953674316</v>
      </c>
      <c r="P205" s="23">
        <v>2.3754546642303467</v>
      </c>
      <c r="R205" s="2"/>
    </row>
    <row r="206" spans="1:18" x14ac:dyDescent="0.25">
      <c r="A206" s="11" t="str">
        <f t="shared" ref="A206:A211" si="49">"TUR"&amp;"_"&amp;D206</f>
        <v>TUR_2013</v>
      </c>
      <c r="B206" t="s">
        <v>36</v>
      </c>
      <c r="C206" s="7" t="s">
        <v>187</v>
      </c>
      <c r="D206" s="6">
        <v>2013</v>
      </c>
      <c r="E206" s="21">
        <f t="shared" si="45"/>
        <v>2.3511220663785934</v>
      </c>
      <c r="F206" s="27">
        <f t="shared" si="46"/>
        <v>2.7445054054260254</v>
      </c>
      <c r="G206" s="17">
        <v>2.6428570747375488</v>
      </c>
      <c r="H206" s="28">
        <v>2.846153736114502</v>
      </c>
      <c r="I206" s="27">
        <f t="shared" si="47"/>
        <v>0.72750002145767212</v>
      </c>
      <c r="J206" s="26">
        <v>1.4550000429153442</v>
      </c>
      <c r="K206" s="19">
        <v>0</v>
      </c>
      <c r="L206" s="27">
        <f t="shared" si="48"/>
        <v>2.9662414193153381</v>
      </c>
      <c r="M206" s="26">
        <v>5.5714287757873535</v>
      </c>
      <c r="N206" s="26">
        <v>2.1636667251586914</v>
      </c>
      <c r="O206" s="26">
        <v>2.3571429252624512</v>
      </c>
      <c r="P206" s="28">
        <v>1.7727272510528564</v>
      </c>
      <c r="R206" s="3"/>
    </row>
    <row r="207" spans="1:18" x14ac:dyDescent="0.25">
      <c r="A207" s="11" t="str">
        <f t="shared" si="49"/>
        <v>TUR_2014</v>
      </c>
      <c r="B207" t="s">
        <v>36</v>
      </c>
      <c r="C207" s="7" t="s">
        <v>187</v>
      </c>
      <c r="D207" s="6">
        <v>2014</v>
      </c>
      <c r="E207" s="21">
        <f t="shared" si="45"/>
        <v>2.1136220544576645</v>
      </c>
      <c r="F207" s="27">
        <f t="shared" si="46"/>
        <v>2.6516482830047607</v>
      </c>
      <c r="G207" s="17">
        <v>2.4571428298950195</v>
      </c>
      <c r="H207" s="28">
        <v>2.846153736114502</v>
      </c>
      <c r="I207" s="27">
        <f t="shared" si="47"/>
        <v>0.72750002145767212</v>
      </c>
      <c r="J207" s="26">
        <v>1.4550000429153442</v>
      </c>
      <c r="K207" s="19">
        <v>0</v>
      </c>
      <c r="L207" s="27">
        <f t="shared" si="48"/>
        <v>2.5376699566841125</v>
      </c>
      <c r="M207" s="26">
        <v>3.8571429252624512</v>
      </c>
      <c r="N207" s="26">
        <v>2.1636667251586914</v>
      </c>
      <c r="O207" s="26">
        <v>2.3571429252624512</v>
      </c>
      <c r="P207" s="28">
        <v>1.7727272510528564</v>
      </c>
      <c r="R207" s="2"/>
    </row>
    <row r="208" spans="1:18" x14ac:dyDescent="0.25">
      <c r="A208" s="11" t="str">
        <f t="shared" si="49"/>
        <v>TUR_2015</v>
      </c>
      <c r="B208" t="s">
        <v>36</v>
      </c>
      <c r="C208" s="7" t="s">
        <v>187</v>
      </c>
      <c r="D208" s="6">
        <v>2015</v>
      </c>
      <c r="E208" s="21">
        <f t="shared" si="45"/>
        <v>2.0954443961381912</v>
      </c>
      <c r="F208" s="27">
        <f t="shared" si="46"/>
        <v>2.5789376497268677</v>
      </c>
      <c r="G208" s="17">
        <v>2.4142856597900391</v>
      </c>
      <c r="H208" s="28">
        <v>2.7435896396636963</v>
      </c>
      <c r="I208" s="27">
        <f t="shared" si="47"/>
        <v>0.72750002145767212</v>
      </c>
      <c r="J208" s="26">
        <v>1.4550000429153442</v>
      </c>
      <c r="K208" s="19">
        <v>0</v>
      </c>
      <c r="L208" s="27">
        <f t="shared" si="48"/>
        <v>2.5376699566841125</v>
      </c>
      <c r="M208" s="26">
        <v>3.8571429252624512</v>
      </c>
      <c r="N208" s="26">
        <v>2.1636667251586914</v>
      </c>
      <c r="O208" s="26">
        <v>2.3571429252624512</v>
      </c>
      <c r="P208" s="28">
        <v>1.7727272510528564</v>
      </c>
      <c r="R208" s="2"/>
    </row>
    <row r="209" spans="1:21" x14ac:dyDescent="0.25">
      <c r="A209" s="11" t="str">
        <f t="shared" si="49"/>
        <v>TUR_2016</v>
      </c>
      <c r="B209" t="s">
        <v>36</v>
      </c>
      <c r="C209" s="7" t="s">
        <v>187</v>
      </c>
      <c r="D209" s="6">
        <v>2016</v>
      </c>
      <c r="E209" s="21">
        <f t="shared" si="45"/>
        <v>2.0900872498750687</v>
      </c>
      <c r="F209" s="27">
        <f t="shared" si="46"/>
        <v>2.5575090646743774</v>
      </c>
      <c r="G209" s="17">
        <v>2.3714284896850586</v>
      </c>
      <c r="H209" s="28">
        <v>2.7435896396636963</v>
      </c>
      <c r="I209" s="27">
        <f t="shared" si="47"/>
        <v>0.72750002145767212</v>
      </c>
      <c r="J209" s="26">
        <v>1.4550000429153442</v>
      </c>
      <c r="K209" s="19">
        <v>0</v>
      </c>
      <c r="L209" s="27">
        <f t="shared" si="48"/>
        <v>2.5376699566841125</v>
      </c>
      <c r="M209" s="26">
        <v>3.8571429252624512</v>
      </c>
      <c r="N209" s="26">
        <v>2.1636667251586914</v>
      </c>
      <c r="O209" s="26">
        <v>2.3571429252624512</v>
      </c>
      <c r="P209" s="28">
        <v>1.7727272510528564</v>
      </c>
      <c r="R209" s="2"/>
    </row>
    <row r="210" spans="1:21" x14ac:dyDescent="0.25">
      <c r="A210" s="11" t="str">
        <f t="shared" si="49"/>
        <v>TUR_2017</v>
      </c>
      <c r="B210" t="s">
        <v>36</v>
      </c>
      <c r="C210" s="7" t="s">
        <v>187</v>
      </c>
      <c r="D210" s="6">
        <v>2017</v>
      </c>
      <c r="E210" s="21">
        <f t="shared" si="45"/>
        <v>2.0847301036119461</v>
      </c>
      <c r="F210" s="27">
        <f t="shared" si="46"/>
        <v>2.5360804796218872</v>
      </c>
      <c r="G210" s="17">
        <v>2.3285713195800781</v>
      </c>
      <c r="H210" s="28">
        <v>2.7435896396636963</v>
      </c>
      <c r="I210" s="27">
        <f t="shared" si="47"/>
        <v>0.72750002145767212</v>
      </c>
      <c r="J210" s="26">
        <v>1.4550000429153442</v>
      </c>
      <c r="K210" s="19">
        <v>0</v>
      </c>
      <c r="L210" s="27">
        <f t="shared" si="48"/>
        <v>2.5376699566841125</v>
      </c>
      <c r="M210" s="26">
        <v>3.8571429252624512</v>
      </c>
      <c r="N210" s="26">
        <v>2.1636667251586914</v>
      </c>
      <c r="O210" s="26">
        <v>2.3571429252624512</v>
      </c>
      <c r="P210" s="28">
        <v>1.7727272510528564</v>
      </c>
      <c r="R210" s="2"/>
    </row>
    <row r="211" spans="1:21" x14ac:dyDescent="0.25">
      <c r="A211" s="11" t="str">
        <f t="shared" si="49"/>
        <v>TUR_2018</v>
      </c>
      <c r="B211" t="s">
        <v>36</v>
      </c>
      <c r="C211" s="7" t="s">
        <v>187</v>
      </c>
      <c r="D211" s="6">
        <v>2018</v>
      </c>
      <c r="E211" s="21">
        <f t="shared" si="45"/>
        <v>1.9361724406480789</v>
      </c>
      <c r="F211" s="27">
        <f t="shared" si="46"/>
        <v>1.9418498277664185</v>
      </c>
      <c r="G211" s="17">
        <v>1.6785714626312256</v>
      </c>
      <c r="H211" s="28">
        <v>2.2051281929016113</v>
      </c>
      <c r="I211" s="27">
        <f t="shared" si="47"/>
        <v>0.72750002145767212</v>
      </c>
      <c r="J211" s="26">
        <v>1.4550000429153442</v>
      </c>
      <c r="K211" s="19">
        <v>0</v>
      </c>
      <c r="L211" s="27">
        <f t="shared" si="48"/>
        <v>2.5376699566841125</v>
      </c>
      <c r="M211" s="26">
        <v>3.8571429252624512</v>
      </c>
      <c r="N211" s="26">
        <v>2.1636667251586914</v>
      </c>
      <c r="O211" s="26">
        <v>2.3571429252624512</v>
      </c>
      <c r="P211" s="28">
        <v>1.7727272510528564</v>
      </c>
      <c r="R211" s="2"/>
    </row>
    <row r="212" spans="1:21" x14ac:dyDescent="0.25">
      <c r="A212" s="11" t="str">
        <f t="shared" ref="A212:A217" si="50">"GBR"&amp;"_"&amp;D212</f>
        <v>GBR_2013</v>
      </c>
      <c r="B212" t="s">
        <v>37</v>
      </c>
      <c r="C212" s="8" t="s">
        <v>68</v>
      </c>
      <c r="D212" s="4">
        <v>2013</v>
      </c>
      <c r="E212" s="9">
        <f t="shared" si="45"/>
        <v>0.5558035671710968</v>
      </c>
      <c r="F212" s="22">
        <f t="shared" si="46"/>
        <v>7.1428574621677399E-2</v>
      </c>
      <c r="G212" s="3">
        <v>0.1428571492433548</v>
      </c>
      <c r="H212" s="23">
        <v>0</v>
      </c>
      <c r="I212" s="22">
        <f t="shared" si="47"/>
        <v>0</v>
      </c>
      <c r="J212" s="5">
        <v>0</v>
      </c>
      <c r="K212" s="18">
        <v>0</v>
      </c>
      <c r="L212" s="22">
        <f t="shared" si="48"/>
        <v>1.0758928470313549</v>
      </c>
      <c r="M212" s="5">
        <v>2.1428570747375488</v>
      </c>
      <c r="N212" s="5">
        <v>0.1666666716337204</v>
      </c>
      <c r="O212" s="5">
        <v>0.78571426868438721</v>
      </c>
      <c r="P212" s="23">
        <v>1.2083333730697632</v>
      </c>
      <c r="R212" s="3"/>
    </row>
    <row r="213" spans="1:21" x14ac:dyDescent="0.25">
      <c r="A213" s="11" t="str">
        <f t="shared" si="50"/>
        <v>GBR_2014</v>
      </c>
      <c r="B213" t="s">
        <v>37</v>
      </c>
      <c r="C213" s="8" t="s">
        <v>68</v>
      </c>
      <c r="D213" s="4">
        <v>2014</v>
      </c>
      <c r="E213" s="9">
        <f t="shared" si="45"/>
        <v>0.5558035671710968</v>
      </c>
      <c r="F213" s="22">
        <f t="shared" si="46"/>
        <v>7.1428574621677399E-2</v>
      </c>
      <c r="G213" s="3">
        <v>0.1428571492433548</v>
      </c>
      <c r="H213" s="23">
        <v>0</v>
      </c>
      <c r="I213" s="22">
        <f t="shared" si="47"/>
        <v>0</v>
      </c>
      <c r="J213" s="5">
        <v>0</v>
      </c>
      <c r="K213" s="18">
        <v>0</v>
      </c>
      <c r="L213" s="22">
        <f t="shared" si="48"/>
        <v>1.0758928470313549</v>
      </c>
      <c r="M213" s="5">
        <v>2.1428570747375488</v>
      </c>
      <c r="N213" s="5">
        <v>0.1666666716337204</v>
      </c>
      <c r="O213" s="5">
        <v>0.78571426868438721</v>
      </c>
      <c r="P213" s="23">
        <v>1.2083333730697632</v>
      </c>
      <c r="Q213" s="10"/>
      <c r="R213" s="2"/>
      <c r="S213" s="4"/>
      <c r="T213" s="4"/>
      <c r="U213" s="4"/>
    </row>
    <row r="214" spans="1:21" x14ac:dyDescent="0.25">
      <c r="A214" s="11" t="str">
        <f t="shared" si="50"/>
        <v>GBR_2015</v>
      </c>
      <c r="B214" t="s">
        <v>37</v>
      </c>
      <c r="C214" s="8" t="s">
        <v>68</v>
      </c>
      <c r="D214" s="4">
        <v>2015</v>
      </c>
      <c r="E214" s="9">
        <f t="shared" si="45"/>
        <v>0.5558035671710968</v>
      </c>
      <c r="F214" s="22">
        <f t="shared" si="46"/>
        <v>7.1428574621677399E-2</v>
      </c>
      <c r="G214" s="3">
        <v>0.1428571492433548</v>
      </c>
      <c r="H214" s="23">
        <v>0</v>
      </c>
      <c r="I214" s="22">
        <f t="shared" si="47"/>
        <v>0</v>
      </c>
      <c r="J214" s="5">
        <v>0</v>
      </c>
      <c r="K214" s="18">
        <v>0</v>
      </c>
      <c r="L214" s="22">
        <f t="shared" si="48"/>
        <v>1.0758928470313549</v>
      </c>
      <c r="M214" s="5">
        <v>2.1428570747375488</v>
      </c>
      <c r="N214" s="5">
        <v>0.1666666716337204</v>
      </c>
      <c r="O214" s="5">
        <v>0.78571426868438721</v>
      </c>
      <c r="P214" s="23">
        <v>1.2083333730697632</v>
      </c>
      <c r="Q214" s="10"/>
      <c r="R214" s="2"/>
      <c r="S214" s="4"/>
      <c r="T214" s="4"/>
      <c r="U214" s="4"/>
    </row>
    <row r="215" spans="1:21" x14ac:dyDescent="0.25">
      <c r="A215" s="11" t="str">
        <f t="shared" si="50"/>
        <v>GBR_2016</v>
      </c>
      <c r="B215" t="s">
        <v>37</v>
      </c>
      <c r="C215" s="8" t="s">
        <v>68</v>
      </c>
      <c r="D215" s="4">
        <v>2016</v>
      </c>
      <c r="E215" s="9">
        <f t="shared" si="45"/>
        <v>0.5558035671710968</v>
      </c>
      <c r="F215" s="22">
        <f t="shared" si="46"/>
        <v>7.1428574621677399E-2</v>
      </c>
      <c r="G215" s="3">
        <v>0.1428571492433548</v>
      </c>
      <c r="H215" s="23">
        <v>0</v>
      </c>
      <c r="I215" s="22">
        <f t="shared" si="47"/>
        <v>0</v>
      </c>
      <c r="J215" s="5">
        <v>0</v>
      </c>
      <c r="K215" s="18">
        <v>0</v>
      </c>
      <c r="L215" s="22">
        <f t="shared" si="48"/>
        <v>1.0758928470313549</v>
      </c>
      <c r="M215" s="5">
        <v>2.1428570747375488</v>
      </c>
      <c r="N215" s="5">
        <v>0.1666666716337204</v>
      </c>
      <c r="O215" s="5">
        <v>0.78571426868438721</v>
      </c>
      <c r="P215" s="23">
        <v>1.2083333730697632</v>
      </c>
      <c r="Q215" s="10"/>
      <c r="R215" s="2"/>
      <c r="S215" s="4"/>
      <c r="T215" s="4"/>
      <c r="U215" s="4"/>
    </row>
    <row r="216" spans="1:21" x14ac:dyDescent="0.25">
      <c r="A216" s="11" t="str">
        <f t="shared" si="50"/>
        <v>GBR_2017</v>
      </c>
      <c r="B216" t="s">
        <v>37</v>
      </c>
      <c r="C216" s="8" t="s">
        <v>68</v>
      </c>
      <c r="D216" s="4">
        <v>2017</v>
      </c>
      <c r="E216" s="9">
        <f t="shared" si="45"/>
        <v>0.5558035671710968</v>
      </c>
      <c r="F216" s="22">
        <f t="shared" si="46"/>
        <v>7.1428574621677399E-2</v>
      </c>
      <c r="G216" s="3">
        <v>0.1428571492433548</v>
      </c>
      <c r="H216" s="23">
        <v>0</v>
      </c>
      <c r="I216" s="22">
        <f t="shared" si="47"/>
        <v>0</v>
      </c>
      <c r="J216" s="5">
        <v>0</v>
      </c>
      <c r="K216" s="18">
        <v>0</v>
      </c>
      <c r="L216" s="22">
        <f t="shared" si="48"/>
        <v>1.0758928470313549</v>
      </c>
      <c r="M216" s="5">
        <v>2.1428570747375488</v>
      </c>
      <c r="N216" s="5">
        <v>0.1666666716337204</v>
      </c>
      <c r="O216" s="5">
        <v>0.78571426868438721</v>
      </c>
      <c r="P216" s="23">
        <v>1.2083333730697632</v>
      </c>
      <c r="Q216" s="10"/>
      <c r="R216" s="2"/>
      <c r="S216" s="4"/>
      <c r="T216" s="4"/>
      <c r="U216" s="4"/>
    </row>
    <row r="217" spans="1:21" x14ac:dyDescent="0.25">
      <c r="A217" s="11" t="str">
        <f t="shared" si="50"/>
        <v>GBR_2018</v>
      </c>
      <c r="B217" t="s">
        <v>37</v>
      </c>
      <c r="C217" s="8" t="s">
        <v>68</v>
      </c>
      <c r="D217" s="4">
        <v>2018</v>
      </c>
      <c r="E217" s="9">
        <f t="shared" si="45"/>
        <v>0.55952379666268826</v>
      </c>
      <c r="F217" s="22">
        <f t="shared" si="46"/>
        <v>0</v>
      </c>
      <c r="G217" s="3">
        <v>0</v>
      </c>
      <c r="H217" s="23">
        <v>0</v>
      </c>
      <c r="I217" s="22">
        <f t="shared" si="47"/>
        <v>0.15000000596046448</v>
      </c>
      <c r="J217" s="5">
        <v>0.30000001192092896</v>
      </c>
      <c r="K217" s="18">
        <v>0</v>
      </c>
      <c r="L217" s="22">
        <f t="shared" si="48"/>
        <v>1.0440475903451443</v>
      </c>
      <c r="M217" s="5">
        <v>2.1428570747375488</v>
      </c>
      <c r="N217" s="5">
        <v>0.1666666716337204</v>
      </c>
      <c r="O217" s="5">
        <v>0.82499998807907104</v>
      </c>
      <c r="P217" s="23">
        <v>1.0416666269302368</v>
      </c>
      <c r="Q217" s="10"/>
      <c r="R217" s="2"/>
      <c r="S217" s="4"/>
      <c r="T217" s="4"/>
      <c r="U217" s="4"/>
    </row>
    <row r="218" spans="1:21" x14ac:dyDescent="0.25">
      <c r="A218" s="4"/>
      <c r="B218" s="4"/>
      <c r="C218" s="10"/>
      <c r="D218" s="10"/>
      <c r="E218" s="5"/>
      <c r="F218" s="5"/>
      <c r="G218" s="3"/>
      <c r="H218" s="3"/>
      <c r="I218" s="3"/>
      <c r="J218" s="3"/>
      <c r="K218" s="3"/>
      <c r="L218" s="3"/>
      <c r="M218" s="3"/>
      <c r="N218" s="3"/>
      <c r="O218" s="3"/>
      <c r="P218" s="3"/>
      <c r="Q218" s="4"/>
      <c r="R218" s="4"/>
      <c r="S218" s="4"/>
    </row>
    <row r="219" spans="1:21" x14ac:dyDescent="0.25">
      <c r="A219" s="4"/>
      <c r="B219" s="4"/>
      <c r="D219" s="10"/>
      <c r="E219" s="5"/>
      <c r="F219" s="5"/>
      <c r="G219" s="3"/>
      <c r="H219" s="3"/>
      <c r="I219" s="3"/>
      <c r="J219" s="3"/>
      <c r="K219" s="3"/>
      <c r="L219" s="3"/>
      <c r="M219" s="3"/>
      <c r="N219" s="3"/>
      <c r="O219" s="3"/>
      <c r="P219" s="3"/>
      <c r="Q219" s="4"/>
      <c r="R219" s="4"/>
      <c r="S219" s="4"/>
    </row>
    <row r="220" spans="1:21" x14ac:dyDescent="0.25">
      <c r="A220" s="4"/>
      <c r="B220" s="4"/>
      <c r="C220" s="12" t="s">
        <v>94</v>
      </c>
      <c r="D220" s="10"/>
      <c r="E220" s="5"/>
      <c r="F220" s="5"/>
      <c r="G220" s="3"/>
      <c r="H220" s="3"/>
      <c r="I220" s="3"/>
      <c r="J220" s="3"/>
      <c r="K220" s="3"/>
      <c r="L220" s="3"/>
      <c r="M220" s="3"/>
      <c r="N220" s="3"/>
      <c r="O220" s="3"/>
      <c r="P220" s="3"/>
      <c r="Q220" s="4"/>
      <c r="R220" s="4"/>
      <c r="S220" s="4"/>
    </row>
    <row r="221" spans="1:21" x14ac:dyDescent="0.25">
      <c r="A221" s="4"/>
      <c r="B221" s="4"/>
      <c r="C221" s="12" t="s">
        <v>95</v>
      </c>
      <c r="D221" s="10"/>
      <c r="E221" s="5"/>
      <c r="F221" s="5"/>
      <c r="G221" s="3"/>
      <c r="H221" s="3"/>
      <c r="I221" s="3"/>
      <c r="J221" s="3"/>
      <c r="K221" s="3"/>
      <c r="L221" s="3"/>
      <c r="M221" s="3"/>
      <c r="N221" s="3"/>
      <c r="O221" s="3"/>
      <c r="P221" s="3"/>
      <c r="Q221" s="4"/>
      <c r="R221" s="4"/>
      <c r="S221" s="4"/>
    </row>
    <row r="222" spans="1:21" x14ac:dyDescent="0.25">
      <c r="A222" s="4"/>
      <c r="B222" s="4"/>
      <c r="C222" s="38" t="s">
        <v>97</v>
      </c>
      <c r="D222" s="10"/>
      <c r="E222" s="5"/>
      <c r="F222" s="5"/>
      <c r="G222" s="3"/>
      <c r="H222" s="3"/>
      <c r="I222" s="3"/>
      <c r="J222" s="3"/>
      <c r="K222" s="3"/>
      <c r="L222" s="3"/>
      <c r="M222" s="3"/>
      <c r="N222" s="3"/>
      <c r="O222" s="3"/>
      <c r="P222" s="3"/>
      <c r="Q222" s="4"/>
      <c r="R222" s="4"/>
      <c r="S222" s="4"/>
    </row>
    <row r="223" spans="1:21" x14ac:dyDescent="0.25">
      <c r="A223" s="4"/>
      <c r="B223" s="4"/>
      <c r="C223" s="38" t="s">
        <v>113</v>
      </c>
      <c r="D223" s="10"/>
      <c r="E223" s="5"/>
      <c r="F223" s="5"/>
      <c r="G223" s="3"/>
      <c r="H223" s="3"/>
      <c r="I223" s="3"/>
      <c r="J223" s="3"/>
      <c r="K223" s="3"/>
      <c r="L223" s="3"/>
      <c r="M223" s="3"/>
      <c r="N223" s="3"/>
      <c r="O223" s="3"/>
      <c r="P223" s="3"/>
      <c r="Q223" s="4"/>
      <c r="R223" s="4"/>
      <c r="S223" s="4"/>
    </row>
    <row r="224" spans="1:21" x14ac:dyDescent="0.25">
      <c r="A224" s="4"/>
      <c r="B224" s="4"/>
      <c r="C224" s="38" t="s">
        <v>100</v>
      </c>
      <c r="D224" s="10"/>
      <c r="E224" s="5"/>
      <c r="F224" s="5"/>
      <c r="G224" s="3"/>
      <c r="H224" s="3"/>
      <c r="I224" s="3"/>
      <c r="J224" s="3"/>
      <c r="K224" s="3"/>
      <c r="L224" s="3"/>
      <c r="M224" s="3"/>
      <c r="N224" s="3"/>
      <c r="O224" s="3"/>
      <c r="P224" s="3"/>
      <c r="Q224" s="4"/>
    </row>
    <row r="225" spans="1:17" x14ac:dyDescent="0.25">
      <c r="A225" s="4"/>
      <c r="B225" s="4"/>
      <c r="D225" s="10"/>
      <c r="E225" s="5"/>
      <c r="F225" s="5"/>
      <c r="G225" s="3"/>
      <c r="H225" s="3"/>
      <c r="I225" s="3"/>
      <c r="J225" s="3"/>
      <c r="K225" s="3"/>
      <c r="L225" s="3"/>
      <c r="M225" s="3"/>
      <c r="N225" s="3"/>
      <c r="O225" s="3"/>
      <c r="P225" s="3"/>
      <c r="Q225" s="4"/>
    </row>
    <row r="226" spans="1:17" x14ac:dyDescent="0.25">
      <c r="A226" s="4"/>
      <c r="B226" s="4"/>
      <c r="C226" t="s">
        <v>101</v>
      </c>
      <c r="D226" s="10"/>
      <c r="E226" s="5"/>
      <c r="F226" s="5"/>
      <c r="G226" s="3"/>
      <c r="H226" s="3"/>
      <c r="I226" s="3"/>
      <c r="J226" s="3"/>
      <c r="K226" s="3"/>
      <c r="L226" s="3"/>
      <c r="M226" s="3"/>
      <c r="N226" s="3"/>
      <c r="O226" s="3"/>
      <c r="P226" s="3"/>
      <c r="Q226" s="4"/>
    </row>
    <row r="227" spans="1:17" x14ac:dyDescent="0.25">
      <c r="A227" s="4"/>
      <c r="B227" s="4"/>
      <c r="C227" s="10"/>
      <c r="D227" s="10"/>
      <c r="E227" s="5"/>
      <c r="F227" s="5"/>
      <c r="G227" s="3"/>
      <c r="H227" s="3"/>
      <c r="I227" s="3"/>
      <c r="J227" s="3"/>
      <c r="K227" s="3"/>
      <c r="L227" s="3"/>
      <c r="M227" s="3"/>
      <c r="N227" s="3"/>
      <c r="O227" s="3"/>
      <c r="P227" s="3"/>
      <c r="Q227" s="4"/>
    </row>
    <row r="228" spans="1:17" x14ac:dyDescent="0.25">
      <c r="A228" s="4"/>
      <c r="B228" s="4"/>
      <c r="C228" s="10"/>
      <c r="D228" s="10"/>
      <c r="E228" s="5"/>
      <c r="F228" s="5"/>
      <c r="G228" s="3"/>
      <c r="H228" s="3"/>
      <c r="I228" s="3"/>
      <c r="J228" s="3"/>
      <c r="K228" s="3"/>
      <c r="L228" s="3"/>
      <c r="M228" s="3"/>
      <c r="N228" s="3"/>
      <c r="O228" s="3"/>
      <c r="P228" s="3"/>
      <c r="Q228" s="4"/>
    </row>
    <row r="229" spans="1:17" x14ac:dyDescent="0.25">
      <c r="A229" s="4"/>
      <c r="B229" s="4"/>
      <c r="C229" s="10"/>
      <c r="D229" s="10"/>
      <c r="E229" s="5"/>
      <c r="F229" s="5"/>
      <c r="G229" s="3"/>
      <c r="H229" s="3"/>
      <c r="I229" s="3"/>
      <c r="J229" s="3"/>
      <c r="K229" s="3"/>
      <c r="L229" s="3"/>
      <c r="M229" s="3"/>
      <c r="N229" s="3"/>
      <c r="O229" s="3"/>
      <c r="P229" s="3"/>
      <c r="Q229" s="4"/>
    </row>
    <row r="230" spans="1:17" x14ac:dyDescent="0.25">
      <c r="A230" s="4"/>
      <c r="B230" s="4"/>
      <c r="C230" s="10"/>
      <c r="D230" s="10"/>
      <c r="E230" s="5"/>
      <c r="F230" s="5"/>
      <c r="G230" s="3"/>
      <c r="H230" s="3"/>
      <c r="I230" s="3"/>
      <c r="J230" s="3"/>
      <c r="K230" s="3"/>
      <c r="L230" s="3"/>
      <c r="M230" s="3"/>
      <c r="N230" s="3"/>
      <c r="O230" s="3"/>
      <c r="P230" s="3"/>
      <c r="Q230" s="4"/>
    </row>
    <row r="231" spans="1:17" x14ac:dyDescent="0.25">
      <c r="A231" s="4"/>
      <c r="B231" s="4"/>
      <c r="C231" s="10"/>
      <c r="D231" s="10"/>
      <c r="E231" s="5"/>
      <c r="F231" s="5"/>
      <c r="G231" s="3"/>
      <c r="H231" s="3"/>
      <c r="I231" s="3"/>
      <c r="J231" s="3"/>
      <c r="K231" s="3"/>
      <c r="L231" s="3"/>
      <c r="M231" s="3"/>
      <c r="N231" s="3"/>
      <c r="O231" s="3"/>
      <c r="P231" s="3"/>
      <c r="Q231" s="4"/>
    </row>
    <row r="232" spans="1:17" x14ac:dyDescent="0.25">
      <c r="A232" s="4"/>
      <c r="B232" s="4"/>
      <c r="C232" s="10"/>
      <c r="D232" s="10"/>
      <c r="E232" s="5"/>
      <c r="F232" s="5"/>
      <c r="G232" s="3"/>
      <c r="H232" s="3"/>
      <c r="I232" s="3"/>
      <c r="J232" s="3"/>
      <c r="K232" s="3"/>
      <c r="L232" s="3"/>
      <c r="M232" s="3"/>
      <c r="N232" s="3"/>
      <c r="O232" s="3"/>
      <c r="P232" s="3"/>
      <c r="Q232" s="4"/>
    </row>
    <row r="233" spans="1:17" x14ac:dyDescent="0.25">
      <c r="A233" s="4"/>
      <c r="B233" s="4"/>
      <c r="C233" s="10"/>
      <c r="D233" s="10"/>
      <c r="E233" s="5"/>
      <c r="F233" s="5"/>
      <c r="G233" s="3"/>
      <c r="H233" s="3"/>
      <c r="I233" s="3"/>
      <c r="J233" s="3"/>
      <c r="K233" s="3"/>
      <c r="L233" s="3"/>
      <c r="M233" s="3"/>
      <c r="N233" s="3"/>
      <c r="O233" s="3"/>
      <c r="P233" s="3"/>
      <c r="Q233" s="4"/>
    </row>
    <row r="234" spans="1:17" x14ac:dyDescent="0.25">
      <c r="A234" s="4"/>
      <c r="B234" s="4"/>
      <c r="C234" s="10"/>
      <c r="D234" s="10"/>
      <c r="E234" s="5"/>
      <c r="F234" s="5"/>
      <c r="G234" s="3"/>
      <c r="H234" s="3"/>
      <c r="I234" s="3"/>
      <c r="J234" s="3"/>
      <c r="K234" s="3"/>
      <c r="L234" s="3"/>
      <c r="M234" s="3"/>
      <c r="N234" s="3"/>
      <c r="O234" s="3"/>
      <c r="P234" s="3"/>
      <c r="Q234" s="4"/>
    </row>
    <row r="235" spans="1:17" x14ac:dyDescent="0.25">
      <c r="A235" s="4"/>
      <c r="B235" s="4"/>
      <c r="C235" s="10"/>
      <c r="D235" s="10"/>
      <c r="E235" s="5"/>
      <c r="F235" s="5"/>
      <c r="G235" s="3"/>
      <c r="H235" s="3"/>
      <c r="I235" s="3"/>
      <c r="J235" s="3"/>
      <c r="K235" s="3"/>
      <c r="L235" s="3"/>
      <c r="M235" s="3"/>
      <c r="N235" s="3"/>
      <c r="O235" s="3"/>
      <c r="P235" s="3"/>
      <c r="Q235" s="4"/>
    </row>
    <row r="236" spans="1:17" x14ac:dyDescent="0.25">
      <c r="A236" s="4"/>
      <c r="B236" s="4"/>
      <c r="C236" s="10"/>
      <c r="D236" s="10"/>
      <c r="E236" s="5"/>
      <c r="F236" s="5"/>
      <c r="G236" s="3"/>
      <c r="H236" s="3"/>
      <c r="I236" s="3"/>
      <c r="J236" s="3"/>
      <c r="K236" s="3"/>
      <c r="L236" s="3"/>
      <c r="M236" s="3"/>
      <c r="N236" s="3"/>
      <c r="O236" s="3"/>
      <c r="P236" s="3"/>
      <c r="Q236" s="4"/>
    </row>
    <row r="237" spans="1:17" x14ac:dyDescent="0.25">
      <c r="A237" s="4"/>
      <c r="B237" s="4"/>
      <c r="C237" s="10"/>
      <c r="D237" s="10"/>
      <c r="E237" s="5"/>
      <c r="F237" s="5"/>
      <c r="G237" s="3"/>
      <c r="H237" s="3"/>
      <c r="I237" s="3"/>
      <c r="J237" s="3"/>
      <c r="K237" s="3"/>
      <c r="L237" s="3"/>
      <c r="M237" s="3"/>
      <c r="N237" s="3"/>
      <c r="O237" s="3"/>
      <c r="P237" s="3"/>
      <c r="Q237" s="4"/>
    </row>
    <row r="238" spans="1:17" x14ac:dyDescent="0.25">
      <c r="A238" s="4"/>
      <c r="B238" s="4"/>
      <c r="C238" s="10"/>
      <c r="D238" s="10"/>
      <c r="E238" s="5"/>
      <c r="F238" s="5"/>
      <c r="G238" s="3"/>
      <c r="H238" s="3"/>
      <c r="I238" s="3"/>
      <c r="J238" s="3"/>
      <c r="K238" s="3"/>
      <c r="L238" s="3"/>
      <c r="M238" s="3"/>
      <c r="N238" s="3"/>
      <c r="O238" s="3"/>
      <c r="P238" s="3"/>
      <c r="Q238" s="4"/>
    </row>
    <row r="239" spans="1:17" x14ac:dyDescent="0.25">
      <c r="A239" s="4"/>
      <c r="B239" s="4"/>
      <c r="C239" s="10"/>
      <c r="D239" s="10"/>
      <c r="E239" s="5"/>
      <c r="F239" s="5"/>
      <c r="G239" s="3"/>
      <c r="H239" s="3"/>
      <c r="I239" s="3"/>
      <c r="J239" s="3"/>
      <c r="K239" s="3"/>
      <c r="L239" s="3"/>
      <c r="M239" s="3"/>
      <c r="N239" s="3"/>
      <c r="O239" s="3"/>
      <c r="P239" s="3"/>
      <c r="Q239" s="4"/>
    </row>
    <row r="240" spans="1:17" x14ac:dyDescent="0.25">
      <c r="A240" s="4"/>
      <c r="B240" s="4"/>
      <c r="C240" s="10"/>
      <c r="D240" s="10"/>
      <c r="E240" s="5"/>
      <c r="F240" s="5"/>
      <c r="G240" s="3"/>
      <c r="H240" s="3"/>
      <c r="I240" s="3"/>
      <c r="J240" s="3"/>
      <c r="K240" s="3"/>
      <c r="L240" s="3"/>
      <c r="M240" s="3"/>
      <c r="N240" s="3"/>
      <c r="O240" s="3"/>
      <c r="P240" s="3"/>
      <c r="Q240" s="4"/>
    </row>
    <row r="241" spans="1:17" x14ac:dyDescent="0.25">
      <c r="A241" s="4"/>
      <c r="B241" s="4"/>
      <c r="C241" s="4"/>
      <c r="D241" s="4"/>
      <c r="E241" s="4"/>
      <c r="F241" s="4"/>
      <c r="G241" s="4"/>
      <c r="H241" s="4"/>
      <c r="I241" s="4"/>
      <c r="J241" s="4"/>
      <c r="K241" s="4"/>
      <c r="L241" s="4"/>
      <c r="M241" s="4"/>
      <c r="N241" s="4"/>
      <c r="O241" s="4"/>
      <c r="P241" s="4"/>
      <c r="Q241" s="4"/>
    </row>
    <row r="242" spans="1:17" x14ac:dyDescent="0.25">
      <c r="A242" s="4"/>
      <c r="B242" s="4"/>
      <c r="C242" s="4"/>
      <c r="D242" s="4"/>
      <c r="E242" s="4"/>
      <c r="F242" s="4"/>
      <c r="G242" s="4"/>
      <c r="H242" s="4"/>
      <c r="I242" s="4"/>
      <c r="J242" s="4"/>
      <c r="K242" s="4"/>
      <c r="L242" s="4"/>
      <c r="M242" s="4"/>
      <c r="N242" s="4"/>
      <c r="O242" s="4"/>
      <c r="P242" s="4"/>
      <c r="Q242" s="4"/>
    </row>
    <row r="243" spans="1:17" x14ac:dyDescent="0.25">
      <c r="A243" s="4"/>
      <c r="B243" s="4"/>
      <c r="C243" s="4"/>
      <c r="D243" s="4"/>
      <c r="E243" s="4"/>
      <c r="F243" s="4"/>
      <c r="G243" s="4"/>
      <c r="H243" s="4"/>
      <c r="I243" s="4"/>
      <c r="J243" s="4"/>
      <c r="K243" s="4"/>
      <c r="L243" s="4"/>
      <c r="M243" s="4"/>
      <c r="N243" s="4"/>
      <c r="O243" s="4"/>
      <c r="P243" s="4"/>
      <c r="Q243" s="4"/>
    </row>
    <row r="244" spans="1:17" x14ac:dyDescent="0.25">
      <c r="A244" s="4"/>
      <c r="B244" s="4"/>
      <c r="C244" s="4"/>
      <c r="D244" s="4"/>
      <c r="E244" s="4"/>
      <c r="F244" s="4"/>
      <c r="G244" s="4"/>
      <c r="H244" s="4"/>
      <c r="I244" s="4"/>
      <c r="J244" s="4"/>
      <c r="K244" s="4"/>
      <c r="L244" s="4"/>
      <c r="M244" s="4"/>
      <c r="N244" s="4"/>
      <c r="O244" s="4"/>
      <c r="P244" s="4"/>
      <c r="Q244" s="4"/>
    </row>
  </sheetData>
  <autoFilter ref="C7:D217" xr:uid="{00000000-0009-0000-0000-000002000000}"/>
  <mergeCells count="7">
    <mergeCell ref="C1:P1"/>
    <mergeCell ref="C6:C7"/>
    <mergeCell ref="D6:D7"/>
    <mergeCell ref="E6:E7"/>
    <mergeCell ref="F6:H6"/>
    <mergeCell ref="L6:P6"/>
    <mergeCell ref="I6:K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1517"/>
  <sheetViews>
    <sheetView topLeftCell="C1" zoomScale="80" zoomScaleNormal="80" workbookViewId="0">
      <selection activeCell="C1" sqref="C1:M1"/>
    </sheetView>
  </sheetViews>
  <sheetFormatPr defaultRowHeight="12.5" x14ac:dyDescent="0.25"/>
  <cols>
    <col min="1" max="1" width="6.7265625" hidden="1" customWidth="1"/>
    <col min="2" max="2" width="5.54296875" hidden="1" customWidth="1"/>
    <col min="3" max="3" width="25.26953125" customWidth="1"/>
    <col min="4" max="4" width="9.1796875" customWidth="1"/>
    <col min="5" max="12" width="11.7265625" customWidth="1"/>
    <col min="13" max="13" width="13.1796875" customWidth="1"/>
  </cols>
  <sheetData>
    <row r="1" spans="1:15" ht="22.5" x14ac:dyDescent="0.25">
      <c r="C1" s="118" t="s">
        <v>69</v>
      </c>
      <c r="D1" s="118"/>
      <c r="E1" s="118"/>
      <c r="F1" s="118"/>
      <c r="G1" s="118"/>
      <c r="H1" s="118"/>
      <c r="I1" s="118"/>
      <c r="J1" s="118"/>
      <c r="K1" s="118"/>
      <c r="L1" s="118"/>
      <c r="M1" s="118"/>
    </row>
    <row r="4" spans="1:15" ht="13" thickBot="1" x14ac:dyDescent="0.3"/>
    <row r="5" spans="1:15" ht="12.75" hidden="1" customHeight="1" thickBot="1" x14ac:dyDescent="0.3">
      <c r="E5" s="29" t="s">
        <v>93</v>
      </c>
      <c r="F5" s="29" t="s">
        <v>86</v>
      </c>
      <c r="G5" s="13" t="s">
        <v>70</v>
      </c>
      <c r="H5" s="13" t="s">
        <v>71</v>
      </c>
      <c r="I5" s="13" t="s">
        <v>72</v>
      </c>
      <c r="J5" s="29" t="s">
        <v>87</v>
      </c>
      <c r="K5" s="13" t="s">
        <v>73</v>
      </c>
      <c r="L5" s="13" t="s">
        <v>74</v>
      </c>
      <c r="M5" s="13" t="s">
        <v>75</v>
      </c>
    </row>
    <row r="6" spans="1:15" ht="20.25" customHeight="1" x14ac:dyDescent="0.25">
      <c r="C6" s="128" t="s">
        <v>3</v>
      </c>
      <c r="D6" s="128" t="s">
        <v>4</v>
      </c>
      <c r="E6" s="121" t="s">
        <v>118</v>
      </c>
      <c r="F6" s="123" t="s">
        <v>86</v>
      </c>
      <c r="G6" s="124"/>
      <c r="H6" s="125"/>
      <c r="I6" s="126" t="s">
        <v>126</v>
      </c>
      <c r="J6" s="123" t="s">
        <v>87</v>
      </c>
      <c r="K6" s="124"/>
      <c r="L6" s="124"/>
      <c r="M6" s="124"/>
    </row>
    <row r="7" spans="1:15" ht="42.75" customHeight="1" x14ac:dyDescent="0.25">
      <c r="A7" s="1"/>
      <c r="B7" s="1"/>
      <c r="C7" s="129"/>
      <c r="D7" s="129"/>
      <c r="E7" s="122"/>
      <c r="F7" s="43" t="s">
        <v>120</v>
      </c>
      <c r="G7" s="24" t="s">
        <v>38</v>
      </c>
      <c r="H7" s="25" t="s">
        <v>117</v>
      </c>
      <c r="I7" s="127"/>
      <c r="J7" s="43" t="s">
        <v>122</v>
      </c>
      <c r="K7" s="24" t="s">
        <v>88</v>
      </c>
      <c r="L7" s="24" t="s">
        <v>89</v>
      </c>
      <c r="M7" s="48" t="s">
        <v>103</v>
      </c>
      <c r="O7" s="45" t="s">
        <v>116</v>
      </c>
    </row>
    <row r="8" spans="1:15" ht="13" x14ac:dyDescent="0.25">
      <c r="A8" s="11" t="str">
        <f>B8&amp;"_"&amp;D8</f>
        <v>AUS_1975</v>
      </c>
      <c r="B8" t="s">
        <v>5</v>
      </c>
      <c r="C8" s="8" t="s">
        <v>39</v>
      </c>
      <c r="D8" s="4">
        <v>1975</v>
      </c>
      <c r="E8" s="30">
        <f>IF(AND(G8=".",H8=".",I8=".",K8=".",L8=".",M8="."),".",AVERAGE(G8,H8,I8,K8,L8,M8))</f>
        <v>4.5231880148251848</v>
      </c>
      <c r="F8" s="31">
        <f>AVERAGE(G8:H8)</f>
        <v>3.081730842590332</v>
      </c>
      <c r="G8" s="32">
        <v>3.7884616851806641</v>
      </c>
      <c r="H8" s="32">
        <v>2.375</v>
      </c>
      <c r="I8" s="30">
        <v>6.2256665229797363</v>
      </c>
      <c r="J8" s="31">
        <f>AVERAGE(K8:M8)</f>
        <v>4.9166666269302368</v>
      </c>
      <c r="K8" s="32">
        <v>7.0178570747375488</v>
      </c>
      <c r="L8" s="32">
        <v>6.375</v>
      </c>
      <c r="M8" s="33">
        <v>1.3571428060531616</v>
      </c>
      <c r="N8" s="2"/>
      <c r="O8" s="46" t="s">
        <v>131</v>
      </c>
    </row>
    <row r="9" spans="1:15" ht="13" x14ac:dyDescent="0.25">
      <c r="A9" s="11" t="str">
        <f t="shared" ref="A9:A72" si="0">B9&amp;"_"&amp;D9</f>
        <v>AUS_1976</v>
      </c>
      <c r="B9" t="s">
        <v>5</v>
      </c>
      <c r="C9" s="8" t="s">
        <v>39</v>
      </c>
      <c r="D9" s="4">
        <v>1976</v>
      </c>
      <c r="E9" s="30">
        <f t="shared" ref="E9:E77" si="1">IF(AND(G9=".",H9=".",I9=".",K9=".",L9=".",M9="."),".",AVERAGE(G9,H9,I9,K9,L9,M9))</f>
        <v>4.5231880148251848</v>
      </c>
      <c r="F9" s="31">
        <f t="shared" ref="F9:F72" si="2">AVERAGE(G9:H9)</f>
        <v>3.081730842590332</v>
      </c>
      <c r="G9" s="32">
        <v>3.7884616851806641</v>
      </c>
      <c r="H9" s="32">
        <v>2.375</v>
      </c>
      <c r="I9" s="30">
        <v>6.2256665229797363</v>
      </c>
      <c r="J9" s="31">
        <f t="shared" ref="J9:J72" si="3">AVERAGE(K9:M9)</f>
        <v>4.9166666269302368</v>
      </c>
      <c r="K9" s="32">
        <v>7.0178570747375488</v>
      </c>
      <c r="L9" s="32">
        <v>6.375</v>
      </c>
      <c r="M9" s="33">
        <v>1.3571428060531616</v>
      </c>
      <c r="N9" s="2"/>
      <c r="O9" s="46" t="s">
        <v>119</v>
      </c>
    </row>
    <row r="10" spans="1:15" ht="13" x14ac:dyDescent="0.25">
      <c r="A10" s="11" t="str">
        <f t="shared" si="0"/>
        <v>AUS_1977</v>
      </c>
      <c r="B10" t="s">
        <v>5</v>
      </c>
      <c r="C10" s="8" t="s">
        <v>39</v>
      </c>
      <c r="D10" s="4">
        <v>1977</v>
      </c>
      <c r="E10" s="30">
        <f t="shared" si="1"/>
        <v>4.5231880148251848</v>
      </c>
      <c r="F10" s="31">
        <f t="shared" si="2"/>
        <v>3.081730842590332</v>
      </c>
      <c r="G10" s="32">
        <v>3.7884616851806641</v>
      </c>
      <c r="H10" s="32">
        <v>2.375</v>
      </c>
      <c r="I10" s="30">
        <v>6.2256665229797363</v>
      </c>
      <c r="J10" s="31">
        <f t="shared" si="3"/>
        <v>4.9166666269302368</v>
      </c>
      <c r="K10" s="32">
        <v>7.0178570747375488</v>
      </c>
      <c r="L10" s="32">
        <v>6.375</v>
      </c>
      <c r="M10" s="33">
        <v>1.3571428060531616</v>
      </c>
      <c r="N10" s="2"/>
      <c r="O10" s="46" t="s">
        <v>133</v>
      </c>
    </row>
    <row r="11" spans="1:15" ht="13" x14ac:dyDescent="0.3">
      <c r="A11" s="11" t="str">
        <f t="shared" si="0"/>
        <v>AUS_1978</v>
      </c>
      <c r="B11" t="s">
        <v>5</v>
      </c>
      <c r="C11" s="8" t="s">
        <v>39</v>
      </c>
      <c r="D11" s="4">
        <v>1978</v>
      </c>
      <c r="E11" s="30">
        <f t="shared" si="1"/>
        <v>4.5231880148251848</v>
      </c>
      <c r="F11" s="31">
        <f t="shared" si="2"/>
        <v>3.081730842590332</v>
      </c>
      <c r="G11" s="32">
        <v>3.7884616851806641</v>
      </c>
      <c r="H11" s="32">
        <v>2.375</v>
      </c>
      <c r="I11" s="30">
        <v>6.2256665229797363</v>
      </c>
      <c r="J11" s="31">
        <f t="shared" si="3"/>
        <v>4.9166666269302368</v>
      </c>
      <c r="K11" s="32">
        <v>7.0178570747375488</v>
      </c>
      <c r="L11" s="32">
        <v>6.375</v>
      </c>
      <c r="M11" s="33">
        <v>1.3571428060531616</v>
      </c>
      <c r="N11" s="2"/>
      <c r="O11" s="47" t="s">
        <v>121</v>
      </c>
    </row>
    <row r="12" spans="1:15" ht="13" x14ac:dyDescent="0.25">
      <c r="A12" s="11" t="str">
        <f t="shared" si="0"/>
        <v>AUS_1979</v>
      </c>
      <c r="B12" t="s">
        <v>5</v>
      </c>
      <c r="C12" s="8" t="s">
        <v>39</v>
      </c>
      <c r="D12" s="4">
        <v>1979</v>
      </c>
      <c r="E12" s="30">
        <f t="shared" si="1"/>
        <v>4.5231880148251848</v>
      </c>
      <c r="F12" s="31">
        <f t="shared" si="2"/>
        <v>3.081730842590332</v>
      </c>
      <c r="G12" s="32">
        <v>3.7884616851806641</v>
      </c>
      <c r="H12" s="32">
        <v>2.375</v>
      </c>
      <c r="I12" s="30">
        <v>6.2256665229797363</v>
      </c>
      <c r="J12" s="31">
        <f t="shared" si="3"/>
        <v>4.9166666269302368</v>
      </c>
      <c r="K12" s="32">
        <v>7.0178570747375488</v>
      </c>
      <c r="L12" s="32">
        <v>6.375</v>
      </c>
      <c r="M12" s="33">
        <v>1.3571428060531616</v>
      </c>
      <c r="N12" s="2"/>
      <c r="O12" s="46" t="s">
        <v>100</v>
      </c>
    </row>
    <row r="13" spans="1:15" x14ac:dyDescent="0.25">
      <c r="A13" s="11" t="str">
        <f t="shared" si="0"/>
        <v>AUS_1980</v>
      </c>
      <c r="B13" t="s">
        <v>5</v>
      </c>
      <c r="C13" s="8" t="s">
        <v>39</v>
      </c>
      <c r="D13" s="4">
        <v>1980</v>
      </c>
      <c r="E13" s="30">
        <f t="shared" si="1"/>
        <v>4.5231880148251848</v>
      </c>
      <c r="F13" s="31">
        <f t="shared" si="2"/>
        <v>3.081730842590332</v>
      </c>
      <c r="G13" s="32">
        <v>3.7884616851806641</v>
      </c>
      <c r="H13" s="32">
        <v>2.375</v>
      </c>
      <c r="I13" s="30">
        <v>6.2256665229797363</v>
      </c>
      <c r="J13" s="31">
        <f t="shared" si="3"/>
        <v>4.9166666269302368</v>
      </c>
      <c r="K13" s="32">
        <v>7.0178570747375488</v>
      </c>
      <c r="L13" s="32">
        <v>6.375</v>
      </c>
      <c r="M13" s="33">
        <v>1.3571428060531616</v>
      </c>
      <c r="N13" s="2"/>
      <c r="O13" s="42"/>
    </row>
    <row r="14" spans="1:15" ht="13" x14ac:dyDescent="0.25">
      <c r="A14" s="11" t="str">
        <f t="shared" si="0"/>
        <v>AUS_1981</v>
      </c>
      <c r="B14" t="s">
        <v>5</v>
      </c>
      <c r="C14" s="8" t="s">
        <v>39</v>
      </c>
      <c r="D14" s="4">
        <v>1981</v>
      </c>
      <c r="E14" s="30">
        <f t="shared" si="1"/>
        <v>4.5231880148251848</v>
      </c>
      <c r="F14" s="31">
        <f t="shared" si="2"/>
        <v>3.081730842590332</v>
      </c>
      <c r="G14" s="32">
        <v>3.7884616851806641</v>
      </c>
      <c r="H14" s="32">
        <v>2.375</v>
      </c>
      <c r="I14" s="30">
        <v>6.2256665229797363</v>
      </c>
      <c r="J14" s="31">
        <f t="shared" si="3"/>
        <v>4.9166666269302368</v>
      </c>
      <c r="K14" s="32">
        <v>7.0178570747375488</v>
      </c>
      <c r="L14" s="32">
        <v>6.375</v>
      </c>
      <c r="M14" s="33">
        <v>1.3571428060531616</v>
      </c>
      <c r="N14" s="2"/>
      <c r="O14" s="49" t="s">
        <v>124</v>
      </c>
    </row>
    <row r="15" spans="1:15" x14ac:dyDescent="0.25">
      <c r="A15" s="11" t="str">
        <f t="shared" si="0"/>
        <v>AUS_1982</v>
      </c>
      <c r="B15" t="s">
        <v>5</v>
      </c>
      <c r="C15" s="8" t="s">
        <v>39</v>
      </c>
      <c r="D15" s="4">
        <v>1982</v>
      </c>
      <c r="E15" s="30">
        <f t="shared" si="1"/>
        <v>4.5231880148251848</v>
      </c>
      <c r="F15" s="31">
        <f t="shared" si="2"/>
        <v>3.081730842590332</v>
      </c>
      <c r="G15" s="32">
        <v>3.7884616851806641</v>
      </c>
      <c r="H15" s="32">
        <v>2.375</v>
      </c>
      <c r="I15" s="30">
        <v>6.2256665229797363</v>
      </c>
      <c r="J15" s="31">
        <f t="shared" si="3"/>
        <v>4.9166666269302368</v>
      </c>
      <c r="K15" s="32">
        <v>7.0178570747375488</v>
      </c>
      <c r="L15" s="32">
        <v>6.375</v>
      </c>
      <c r="M15" s="33">
        <v>1.3571428060531616</v>
      </c>
      <c r="N15" s="2"/>
    </row>
    <row r="16" spans="1:15" x14ac:dyDescent="0.25">
      <c r="A16" s="11" t="str">
        <f t="shared" si="0"/>
        <v>AUS_1983</v>
      </c>
      <c r="B16" t="s">
        <v>5</v>
      </c>
      <c r="C16" s="8" t="s">
        <v>39</v>
      </c>
      <c r="D16" s="4">
        <v>1983</v>
      </c>
      <c r="E16" s="30">
        <f t="shared" si="1"/>
        <v>4.5231880148251848</v>
      </c>
      <c r="F16" s="31">
        <f t="shared" si="2"/>
        <v>3.081730842590332</v>
      </c>
      <c r="G16" s="32">
        <v>3.7884616851806641</v>
      </c>
      <c r="H16" s="32">
        <v>2.375</v>
      </c>
      <c r="I16" s="30">
        <v>6.2256665229797363</v>
      </c>
      <c r="J16" s="31">
        <f t="shared" si="3"/>
        <v>4.9166666269302368</v>
      </c>
      <c r="K16" s="32">
        <v>7.0178570747375488</v>
      </c>
      <c r="L16" s="32">
        <v>6.375</v>
      </c>
      <c r="M16" s="33">
        <v>1.3571428060531616</v>
      </c>
      <c r="N16" s="2"/>
    </row>
    <row r="17" spans="1:14" x14ac:dyDescent="0.25">
      <c r="A17" s="11" t="str">
        <f t="shared" si="0"/>
        <v>AUS_1984</v>
      </c>
      <c r="B17" t="s">
        <v>5</v>
      </c>
      <c r="C17" s="8" t="s">
        <v>39</v>
      </c>
      <c r="D17" s="4">
        <v>1984</v>
      </c>
      <c r="E17" s="30">
        <f t="shared" si="1"/>
        <v>4.5231880148251848</v>
      </c>
      <c r="F17" s="31">
        <f t="shared" si="2"/>
        <v>3.081730842590332</v>
      </c>
      <c r="G17" s="32">
        <v>3.7884616851806641</v>
      </c>
      <c r="H17" s="32">
        <v>2.375</v>
      </c>
      <c r="I17" s="30">
        <v>6.2256665229797363</v>
      </c>
      <c r="J17" s="31">
        <f t="shared" si="3"/>
        <v>4.9166666269302368</v>
      </c>
      <c r="K17" s="32">
        <v>7.0178570747375488</v>
      </c>
      <c r="L17" s="32">
        <v>6.375</v>
      </c>
      <c r="M17" s="33">
        <v>1.3571428060531616</v>
      </c>
      <c r="N17" s="2"/>
    </row>
    <row r="18" spans="1:14" x14ac:dyDescent="0.25">
      <c r="A18" s="11" t="str">
        <f t="shared" si="0"/>
        <v>AUS_1985</v>
      </c>
      <c r="B18" t="s">
        <v>5</v>
      </c>
      <c r="C18" s="8" t="s">
        <v>39</v>
      </c>
      <c r="D18" s="4">
        <v>1985</v>
      </c>
      <c r="E18" s="30">
        <f t="shared" si="1"/>
        <v>4.5231880148251848</v>
      </c>
      <c r="F18" s="31">
        <f t="shared" si="2"/>
        <v>3.081730842590332</v>
      </c>
      <c r="G18" s="32">
        <v>3.7884616851806641</v>
      </c>
      <c r="H18" s="32">
        <v>2.375</v>
      </c>
      <c r="I18" s="30">
        <v>6.2256665229797363</v>
      </c>
      <c r="J18" s="31">
        <f t="shared" si="3"/>
        <v>4.9166666269302368</v>
      </c>
      <c r="K18" s="32">
        <v>7.0178570747375488</v>
      </c>
      <c r="L18" s="32">
        <v>6.375</v>
      </c>
      <c r="M18" s="33">
        <v>1.3571428060531616</v>
      </c>
      <c r="N18" s="2"/>
    </row>
    <row r="19" spans="1:14" x14ac:dyDescent="0.25">
      <c r="A19" s="11" t="str">
        <f t="shared" si="0"/>
        <v>AUS_1986</v>
      </c>
      <c r="B19" t="s">
        <v>5</v>
      </c>
      <c r="C19" s="8" t="s">
        <v>39</v>
      </c>
      <c r="D19" s="4">
        <v>1986</v>
      </c>
      <c r="E19" s="30">
        <f t="shared" si="1"/>
        <v>4.5231880148251848</v>
      </c>
      <c r="F19" s="31">
        <f t="shared" si="2"/>
        <v>3.081730842590332</v>
      </c>
      <c r="G19" s="32">
        <v>3.7884616851806641</v>
      </c>
      <c r="H19" s="32">
        <v>2.375</v>
      </c>
      <c r="I19" s="30">
        <v>6.2256665229797363</v>
      </c>
      <c r="J19" s="31">
        <f t="shared" si="3"/>
        <v>4.9166666269302368</v>
      </c>
      <c r="K19" s="32">
        <v>7.0178570747375488</v>
      </c>
      <c r="L19" s="32">
        <v>6.375</v>
      </c>
      <c r="M19" s="33">
        <v>1.3571428060531616</v>
      </c>
      <c r="N19" s="2"/>
    </row>
    <row r="20" spans="1:14" x14ac:dyDescent="0.25">
      <c r="A20" s="11" t="str">
        <f t="shared" si="0"/>
        <v>AUS_1987</v>
      </c>
      <c r="B20" t="s">
        <v>5</v>
      </c>
      <c r="C20" s="8" t="s">
        <v>39</v>
      </c>
      <c r="D20" s="4">
        <v>1987</v>
      </c>
      <c r="E20" s="30">
        <f t="shared" si="1"/>
        <v>4.5231880148251848</v>
      </c>
      <c r="F20" s="31">
        <f t="shared" si="2"/>
        <v>3.081730842590332</v>
      </c>
      <c r="G20" s="32">
        <v>3.7884616851806641</v>
      </c>
      <c r="H20" s="32">
        <v>2.375</v>
      </c>
      <c r="I20" s="30">
        <v>6.2256665229797363</v>
      </c>
      <c r="J20" s="31">
        <f t="shared" si="3"/>
        <v>4.9166666269302368</v>
      </c>
      <c r="K20" s="32">
        <v>7.0178570747375488</v>
      </c>
      <c r="L20" s="32">
        <v>6.375</v>
      </c>
      <c r="M20" s="33">
        <v>1.3571428060531616</v>
      </c>
      <c r="N20" s="2"/>
    </row>
    <row r="21" spans="1:14" x14ac:dyDescent="0.25">
      <c r="A21" s="11" t="str">
        <f t="shared" si="0"/>
        <v>AUS_1988</v>
      </c>
      <c r="B21" t="s">
        <v>5</v>
      </c>
      <c r="C21" s="8" t="s">
        <v>39</v>
      </c>
      <c r="D21" s="4">
        <v>1988</v>
      </c>
      <c r="E21" s="30">
        <f t="shared" si="1"/>
        <v>4.5231880148251848</v>
      </c>
      <c r="F21" s="31">
        <f t="shared" si="2"/>
        <v>3.081730842590332</v>
      </c>
      <c r="G21" s="32">
        <v>3.7884616851806641</v>
      </c>
      <c r="H21" s="32">
        <v>2.375</v>
      </c>
      <c r="I21" s="30">
        <v>6.2256665229797363</v>
      </c>
      <c r="J21" s="31">
        <f t="shared" si="3"/>
        <v>4.9166666269302368</v>
      </c>
      <c r="K21" s="32">
        <v>7.0178570747375488</v>
      </c>
      <c r="L21" s="32">
        <v>6.375</v>
      </c>
      <c r="M21" s="33">
        <v>1.3571428060531616</v>
      </c>
      <c r="N21" s="2"/>
    </row>
    <row r="22" spans="1:14" x14ac:dyDescent="0.25">
      <c r="A22" s="11" t="str">
        <f t="shared" si="0"/>
        <v>AUS_1989</v>
      </c>
      <c r="B22" t="s">
        <v>5</v>
      </c>
      <c r="C22" s="8" t="s">
        <v>39</v>
      </c>
      <c r="D22" s="4">
        <v>1989</v>
      </c>
      <c r="E22" s="30">
        <f t="shared" si="1"/>
        <v>4.5231880148251848</v>
      </c>
      <c r="F22" s="31">
        <f t="shared" si="2"/>
        <v>3.081730842590332</v>
      </c>
      <c r="G22" s="32">
        <v>3.7884616851806641</v>
      </c>
      <c r="H22" s="32">
        <v>2.375</v>
      </c>
      <c r="I22" s="30">
        <v>6.2256665229797363</v>
      </c>
      <c r="J22" s="31">
        <f t="shared" si="3"/>
        <v>4.9166666269302368</v>
      </c>
      <c r="K22" s="32">
        <v>7.0178570747375488</v>
      </c>
      <c r="L22" s="32">
        <v>6.375</v>
      </c>
      <c r="M22" s="33">
        <v>1.3571428060531616</v>
      </c>
      <c r="N22" s="2"/>
    </row>
    <row r="23" spans="1:14" x14ac:dyDescent="0.25">
      <c r="A23" s="11" t="str">
        <f t="shared" si="0"/>
        <v>AUS_1990</v>
      </c>
      <c r="B23" t="s">
        <v>5</v>
      </c>
      <c r="C23" s="8" t="s">
        <v>39</v>
      </c>
      <c r="D23" s="4">
        <v>1990</v>
      </c>
      <c r="E23" s="30">
        <f t="shared" si="1"/>
        <v>4.5231880148251848</v>
      </c>
      <c r="F23" s="31">
        <f t="shared" si="2"/>
        <v>3.081730842590332</v>
      </c>
      <c r="G23" s="32">
        <v>3.7884616851806641</v>
      </c>
      <c r="H23" s="32">
        <v>2.375</v>
      </c>
      <c r="I23" s="30">
        <v>6.2256665229797363</v>
      </c>
      <c r="J23" s="31">
        <f t="shared" si="3"/>
        <v>4.9166666269302368</v>
      </c>
      <c r="K23" s="32">
        <v>7.0178570747375488</v>
      </c>
      <c r="L23" s="32">
        <v>6.375</v>
      </c>
      <c r="M23" s="33">
        <v>1.3571428060531616</v>
      </c>
      <c r="N23" s="2"/>
    </row>
    <row r="24" spans="1:14" x14ac:dyDescent="0.25">
      <c r="A24" s="11" t="str">
        <f t="shared" si="0"/>
        <v>AUS_1991</v>
      </c>
      <c r="B24" t="s">
        <v>5</v>
      </c>
      <c r="C24" s="8" t="s">
        <v>39</v>
      </c>
      <c r="D24" s="4">
        <v>1991</v>
      </c>
      <c r="E24" s="30">
        <f t="shared" si="1"/>
        <v>4.1898546814918518</v>
      </c>
      <c r="F24" s="31">
        <f t="shared" si="2"/>
        <v>3.081730842590332</v>
      </c>
      <c r="G24" s="32">
        <v>3.7884616851806641</v>
      </c>
      <c r="H24" s="32">
        <v>2.375</v>
      </c>
      <c r="I24" s="30">
        <v>5.2256665229797363</v>
      </c>
      <c r="J24" s="31">
        <f t="shared" si="3"/>
        <v>4.5833332935969038</v>
      </c>
      <c r="K24" s="32">
        <v>7.0178570747375488</v>
      </c>
      <c r="L24" s="32">
        <v>5.375</v>
      </c>
      <c r="M24" s="33">
        <v>1.3571428060531616</v>
      </c>
      <c r="N24" s="2"/>
    </row>
    <row r="25" spans="1:14" x14ac:dyDescent="0.25">
      <c r="A25" s="11" t="str">
        <f t="shared" si="0"/>
        <v>AUS_1992</v>
      </c>
      <c r="B25" t="s">
        <v>5</v>
      </c>
      <c r="C25" s="8" t="s">
        <v>39</v>
      </c>
      <c r="D25" s="4">
        <v>1992</v>
      </c>
      <c r="E25" s="30">
        <f t="shared" si="1"/>
        <v>4.0999102393786115</v>
      </c>
      <c r="F25" s="31">
        <f t="shared" si="2"/>
        <v>3.081730842590332</v>
      </c>
      <c r="G25" s="32">
        <v>3.7884616851806641</v>
      </c>
      <c r="H25" s="32">
        <v>2.375</v>
      </c>
      <c r="I25" s="30">
        <v>4.685999870300293</v>
      </c>
      <c r="J25" s="31">
        <f t="shared" si="3"/>
        <v>4.5833332935969038</v>
      </c>
      <c r="K25" s="32">
        <v>7.0178570747375488</v>
      </c>
      <c r="L25" s="32">
        <v>5.375</v>
      </c>
      <c r="M25" s="33">
        <v>1.3571428060531616</v>
      </c>
      <c r="N25" s="2"/>
    </row>
    <row r="26" spans="1:14" x14ac:dyDescent="0.25">
      <c r="A26" s="11" t="str">
        <f t="shared" si="0"/>
        <v>AUS_1993</v>
      </c>
      <c r="B26" t="s">
        <v>5</v>
      </c>
      <c r="C26" s="8" t="s">
        <v>39</v>
      </c>
      <c r="D26" s="4">
        <v>1993</v>
      </c>
      <c r="E26" s="30">
        <f t="shared" si="1"/>
        <v>3.9237435460090637</v>
      </c>
      <c r="F26" s="31">
        <f t="shared" si="2"/>
        <v>3.081730842590332</v>
      </c>
      <c r="G26" s="32">
        <v>3.7884616851806641</v>
      </c>
      <c r="H26" s="32">
        <v>2.375</v>
      </c>
      <c r="I26" s="30">
        <v>4.3789997100830078</v>
      </c>
      <c r="J26" s="31">
        <f t="shared" si="3"/>
        <v>4.3333332935969038</v>
      </c>
      <c r="K26" s="32">
        <v>7.0178570747375488</v>
      </c>
      <c r="L26" s="32">
        <v>4.625</v>
      </c>
      <c r="M26" s="33">
        <v>1.3571428060531616</v>
      </c>
      <c r="N26" s="2"/>
    </row>
    <row r="27" spans="1:14" x14ac:dyDescent="0.25">
      <c r="A27" s="11" t="str">
        <f t="shared" si="0"/>
        <v>AUS_1994</v>
      </c>
      <c r="B27" t="s">
        <v>5</v>
      </c>
      <c r="C27" s="8" t="s">
        <v>39</v>
      </c>
      <c r="D27" s="4">
        <v>1994</v>
      </c>
      <c r="E27" s="30">
        <f t="shared" si="1"/>
        <v>3.9122991363207498</v>
      </c>
      <c r="F27" s="31">
        <f t="shared" si="2"/>
        <v>3.081730842590332</v>
      </c>
      <c r="G27" s="32">
        <v>3.7884616851806641</v>
      </c>
      <c r="H27" s="32">
        <v>2.375</v>
      </c>
      <c r="I27" s="30">
        <v>4.310333251953125</v>
      </c>
      <c r="J27" s="31">
        <f t="shared" si="3"/>
        <v>4.3333332935969038</v>
      </c>
      <c r="K27" s="32">
        <v>7.0178570747375488</v>
      </c>
      <c r="L27" s="32">
        <v>4.625</v>
      </c>
      <c r="M27" s="33">
        <v>1.3571428060531616</v>
      </c>
      <c r="N27" s="2"/>
    </row>
    <row r="28" spans="1:14" x14ac:dyDescent="0.25">
      <c r="A28" s="11" t="str">
        <f t="shared" si="0"/>
        <v>AUS_1995</v>
      </c>
      <c r="B28" t="s">
        <v>5</v>
      </c>
      <c r="C28" s="8" t="s">
        <v>39</v>
      </c>
      <c r="D28" s="4">
        <v>1995</v>
      </c>
      <c r="E28" s="30">
        <f t="shared" si="1"/>
        <v>3.8606880307197571</v>
      </c>
      <c r="F28" s="31">
        <f t="shared" si="2"/>
        <v>2.956730842590332</v>
      </c>
      <c r="G28" s="32">
        <v>3.5384616851806641</v>
      </c>
      <c r="H28" s="32">
        <v>2.375</v>
      </c>
      <c r="I28" s="30">
        <v>4.250666618347168</v>
      </c>
      <c r="J28" s="31">
        <f t="shared" si="3"/>
        <v>4.3333332935969038</v>
      </c>
      <c r="K28" s="32">
        <v>7.0178570747375488</v>
      </c>
      <c r="L28" s="32">
        <v>4.625</v>
      </c>
      <c r="M28" s="33">
        <v>1.3571428060531616</v>
      </c>
      <c r="N28" s="2"/>
    </row>
    <row r="29" spans="1:14" x14ac:dyDescent="0.25">
      <c r="A29" s="11" t="str">
        <f t="shared" si="0"/>
        <v>AUS_1996</v>
      </c>
      <c r="B29" t="s">
        <v>5</v>
      </c>
      <c r="C29" s="8" t="s">
        <v>39</v>
      </c>
      <c r="D29" s="4">
        <v>1996</v>
      </c>
      <c r="E29" s="30">
        <f t="shared" si="1"/>
        <v>2.9326324661572776</v>
      </c>
      <c r="F29" s="31">
        <f t="shared" si="2"/>
        <v>2.4517308473587036</v>
      </c>
      <c r="G29" s="32">
        <v>2.5384616851806641</v>
      </c>
      <c r="H29" s="32">
        <v>2.3650000095367432</v>
      </c>
      <c r="I29" s="30">
        <v>4.1923332214355469</v>
      </c>
      <c r="J29" s="31">
        <f t="shared" si="3"/>
        <v>2.8333332935969033</v>
      </c>
      <c r="K29" s="32">
        <v>4.7678570747375488</v>
      </c>
      <c r="L29" s="32">
        <v>2.375</v>
      </c>
      <c r="M29" s="33">
        <v>1.3571428060531616</v>
      </c>
      <c r="N29" s="2"/>
    </row>
    <row r="30" spans="1:14" x14ac:dyDescent="0.25">
      <c r="A30" s="11" t="str">
        <f t="shared" si="0"/>
        <v>AUS_1997</v>
      </c>
      <c r="B30" t="s">
        <v>5</v>
      </c>
      <c r="C30" s="8" t="s">
        <v>39</v>
      </c>
      <c r="D30" s="4">
        <v>1997</v>
      </c>
      <c r="E30" s="30">
        <f t="shared" si="1"/>
        <v>2.4077990651130676</v>
      </c>
      <c r="F30" s="31">
        <f t="shared" si="2"/>
        <v>2.3608973026275635</v>
      </c>
      <c r="G30" s="32">
        <v>2.3717947006225586</v>
      </c>
      <c r="H30" s="32">
        <v>2.3499999046325684</v>
      </c>
      <c r="I30" s="30">
        <v>2.2249999046325684</v>
      </c>
      <c r="J30" s="31">
        <f t="shared" si="3"/>
        <v>2.4999999602635703</v>
      </c>
      <c r="K30" s="32">
        <v>4.7678570747375488</v>
      </c>
      <c r="L30" s="32">
        <v>1.375</v>
      </c>
      <c r="M30" s="33">
        <v>1.3571428060531616</v>
      </c>
      <c r="N30" s="2"/>
    </row>
    <row r="31" spans="1:14" x14ac:dyDescent="0.25">
      <c r="A31" s="11" t="str">
        <f t="shared" si="0"/>
        <v>AUS_1998</v>
      </c>
      <c r="B31" t="s">
        <v>5</v>
      </c>
      <c r="C31" s="8" t="s">
        <v>39</v>
      </c>
      <c r="D31" s="4">
        <v>1998</v>
      </c>
      <c r="E31" s="30">
        <f t="shared" si="1"/>
        <v>2.3570546507835388</v>
      </c>
      <c r="F31" s="31">
        <f t="shared" si="2"/>
        <v>2.2233973741531372</v>
      </c>
      <c r="G31" s="32">
        <v>2.3717947006225586</v>
      </c>
      <c r="H31" s="32">
        <v>2.0750000476837158</v>
      </c>
      <c r="I31" s="30">
        <v>2.195533275604248</v>
      </c>
      <c r="J31" s="31">
        <f t="shared" si="3"/>
        <v>2.4999999602635703</v>
      </c>
      <c r="K31" s="32">
        <v>4.7678570747375488</v>
      </c>
      <c r="L31" s="32">
        <v>1.375</v>
      </c>
      <c r="M31" s="33">
        <v>1.3571428060531616</v>
      </c>
      <c r="N31" s="2"/>
    </row>
    <row r="32" spans="1:14" x14ac:dyDescent="0.25">
      <c r="A32" s="11" t="str">
        <f t="shared" si="0"/>
        <v>AUS_1999</v>
      </c>
      <c r="B32" t="s">
        <v>5</v>
      </c>
      <c r="C32" s="8" t="s">
        <v>39</v>
      </c>
      <c r="D32" s="4">
        <v>1999</v>
      </c>
      <c r="E32" s="30">
        <f t="shared" si="1"/>
        <v>2.156799097855886</v>
      </c>
      <c r="F32" s="31">
        <f t="shared" si="2"/>
        <v>2.1858973503112793</v>
      </c>
      <c r="G32" s="32">
        <v>2.3717947006225586</v>
      </c>
      <c r="H32" s="32">
        <v>2</v>
      </c>
      <c r="I32" s="30">
        <v>2.1940000057220459</v>
      </c>
      <c r="J32" s="31">
        <f t="shared" si="3"/>
        <v>2.1249999602635703</v>
      </c>
      <c r="K32" s="32">
        <v>3.6428570747375488</v>
      </c>
      <c r="L32" s="32">
        <v>1.375</v>
      </c>
      <c r="M32" s="33">
        <v>1.3571428060531616</v>
      </c>
      <c r="N32" s="2"/>
    </row>
    <row r="33" spans="1:14" x14ac:dyDescent="0.25">
      <c r="A33" s="11" t="str">
        <f t="shared" si="0"/>
        <v>AUS_2000</v>
      </c>
      <c r="B33" t="s">
        <v>5</v>
      </c>
      <c r="C33" s="8" t="s">
        <v>39</v>
      </c>
      <c r="D33" s="4">
        <v>2000</v>
      </c>
      <c r="E33" s="30">
        <f t="shared" si="1"/>
        <v>2.1384657422701516</v>
      </c>
      <c r="F33" s="31">
        <f t="shared" si="2"/>
        <v>2.1483973264694214</v>
      </c>
      <c r="G33" s="32">
        <v>2.3717947006225586</v>
      </c>
      <c r="H33" s="32">
        <v>1.9249999523162842</v>
      </c>
      <c r="I33" s="30">
        <v>2.1589999198913574</v>
      </c>
      <c r="J33" s="31">
        <f t="shared" si="3"/>
        <v>2.1249999602635703</v>
      </c>
      <c r="K33" s="32">
        <v>3.6428570747375488</v>
      </c>
      <c r="L33" s="32">
        <v>1.375</v>
      </c>
      <c r="M33" s="33">
        <v>1.3571428060531616</v>
      </c>
      <c r="N33" s="2"/>
    </row>
    <row r="34" spans="1:14" x14ac:dyDescent="0.25">
      <c r="A34" s="11" t="str">
        <f t="shared" si="0"/>
        <v>AUS_2001</v>
      </c>
      <c r="B34" t="s">
        <v>5</v>
      </c>
      <c r="C34" s="8" t="s">
        <v>39</v>
      </c>
      <c r="D34" s="4">
        <v>2001</v>
      </c>
      <c r="E34" s="30">
        <f t="shared" si="1"/>
        <v>2.0604657729466758</v>
      </c>
      <c r="F34" s="31">
        <f t="shared" si="2"/>
        <v>2.0983973741531372</v>
      </c>
      <c r="G34" s="32">
        <v>2.3717947006225586</v>
      </c>
      <c r="H34" s="32">
        <v>1.8250000476837158</v>
      </c>
      <c r="I34" s="30">
        <v>1.7910000085830688</v>
      </c>
      <c r="J34" s="31">
        <f t="shared" si="3"/>
        <v>2.1249999602635703</v>
      </c>
      <c r="K34" s="32">
        <v>3.6428570747375488</v>
      </c>
      <c r="L34" s="32">
        <v>1.375</v>
      </c>
      <c r="M34" s="33">
        <v>1.3571428060531616</v>
      </c>
      <c r="N34" s="2"/>
    </row>
    <row r="35" spans="1:14" x14ac:dyDescent="0.25">
      <c r="A35" s="11" t="str">
        <f t="shared" si="0"/>
        <v>AUS_2002</v>
      </c>
      <c r="B35" t="s">
        <v>5</v>
      </c>
      <c r="C35" s="8" t="s">
        <v>39</v>
      </c>
      <c r="D35" s="4">
        <v>2002</v>
      </c>
      <c r="E35" s="30">
        <f t="shared" si="1"/>
        <v>2.0460213820139566</v>
      </c>
      <c r="F35" s="31">
        <f t="shared" si="2"/>
        <v>2.0567308664321899</v>
      </c>
      <c r="G35" s="32">
        <v>2.2884616851806641</v>
      </c>
      <c r="H35" s="32">
        <v>1.8250000476837158</v>
      </c>
      <c r="I35" s="30">
        <v>1.7876666784286499</v>
      </c>
      <c r="J35" s="31">
        <f t="shared" si="3"/>
        <v>2.1249999602635703</v>
      </c>
      <c r="K35" s="32">
        <v>3.6428570747375488</v>
      </c>
      <c r="L35" s="32">
        <v>1.375</v>
      </c>
      <c r="M35" s="33">
        <v>1.3571428060531616</v>
      </c>
      <c r="N35" s="2"/>
    </row>
    <row r="36" spans="1:14" x14ac:dyDescent="0.25">
      <c r="A36" s="11" t="str">
        <f t="shared" si="0"/>
        <v>AUS_2003</v>
      </c>
      <c r="B36" t="s">
        <v>5</v>
      </c>
      <c r="C36" s="8" t="s">
        <v>39</v>
      </c>
      <c r="D36" s="4">
        <v>2003</v>
      </c>
      <c r="E36" s="30">
        <f t="shared" si="1"/>
        <v>2.046910266081492</v>
      </c>
      <c r="F36" s="31">
        <f t="shared" si="2"/>
        <v>2.0567308664321899</v>
      </c>
      <c r="G36" s="32">
        <v>2.2884616851806641</v>
      </c>
      <c r="H36" s="32">
        <v>1.8250000476837158</v>
      </c>
      <c r="I36" s="30">
        <v>1.7929999828338623</v>
      </c>
      <c r="J36" s="31">
        <f t="shared" si="3"/>
        <v>2.1249999602635703</v>
      </c>
      <c r="K36" s="32">
        <v>3.6428570747375488</v>
      </c>
      <c r="L36" s="32">
        <v>1.375</v>
      </c>
      <c r="M36" s="33">
        <v>1.3571428060531616</v>
      </c>
      <c r="N36" s="2"/>
    </row>
    <row r="37" spans="1:14" x14ac:dyDescent="0.25">
      <c r="A37" s="11" t="str">
        <f t="shared" si="0"/>
        <v>AUS_2004</v>
      </c>
      <c r="B37" t="s">
        <v>5</v>
      </c>
      <c r="C37" s="8" t="s">
        <v>39</v>
      </c>
      <c r="D37" s="4">
        <v>2004</v>
      </c>
      <c r="E37" s="30">
        <f t="shared" si="1"/>
        <v>2.0389935970306396</v>
      </c>
      <c r="F37" s="31">
        <f t="shared" si="2"/>
        <v>2.0317308902740479</v>
      </c>
      <c r="G37" s="32">
        <v>2.2884616851806641</v>
      </c>
      <c r="H37" s="32">
        <v>1.7750000953674316</v>
      </c>
      <c r="I37" s="30">
        <v>1.7954999208450317</v>
      </c>
      <c r="J37" s="31">
        <f t="shared" si="3"/>
        <v>2.1249999602635703</v>
      </c>
      <c r="K37" s="32">
        <v>3.6428570747375488</v>
      </c>
      <c r="L37" s="32">
        <v>1.375</v>
      </c>
      <c r="M37" s="33">
        <v>1.3571428060531616</v>
      </c>
      <c r="N37" s="2"/>
    </row>
    <row r="38" spans="1:14" x14ac:dyDescent="0.25">
      <c r="A38" s="11" t="str">
        <f t="shared" si="0"/>
        <v>AUS_2005</v>
      </c>
      <c r="B38" t="s">
        <v>5</v>
      </c>
      <c r="C38" s="8" t="s">
        <v>39</v>
      </c>
      <c r="D38" s="4">
        <v>2005</v>
      </c>
      <c r="E38" s="30">
        <f t="shared" si="1"/>
        <v>1.9060769081115723</v>
      </c>
      <c r="F38" s="31">
        <f t="shared" si="2"/>
        <v>1.6317307949066162</v>
      </c>
      <c r="G38" s="32">
        <v>1.9134615659713745</v>
      </c>
      <c r="H38" s="32">
        <v>1.3500000238418579</v>
      </c>
      <c r="I38" s="30">
        <v>1.7979999780654907</v>
      </c>
      <c r="J38" s="31">
        <f t="shared" si="3"/>
        <v>2.1249999602635703</v>
      </c>
      <c r="K38" s="32">
        <v>3.6428570747375488</v>
      </c>
      <c r="L38" s="32">
        <v>1.375</v>
      </c>
      <c r="M38" s="33">
        <v>1.3571428060531616</v>
      </c>
      <c r="N38" s="2"/>
    </row>
    <row r="39" spans="1:14" x14ac:dyDescent="0.25">
      <c r="A39" s="11" t="str">
        <f t="shared" si="0"/>
        <v>AUS_2006</v>
      </c>
      <c r="B39" t="s">
        <v>5</v>
      </c>
      <c r="C39" s="8" t="s">
        <v>39</v>
      </c>
      <c r="D39" s="4">
        <v>2006</v>
      </c>
      <c r="E39" s="30">
        <f t="shared" si="1"/>
        <v>1.8979935646057129</v>
      </c>
      <c r="F39" s="31">
        <f t="shared" si="2"/>
        <v>1.6067307591438293</v>
      </c>
      <c r="G39" s="32">
        <v>1.9134615659713745</v>
      </c>
      <c r="H39" s="32">
        <v>1.2999999523162842</v>
      </c>
      <c r="I39" s="30">
        <v>1.7994999885559082</v>
      </c>
      <c r="J39" s="31">
        <f t="shared" si="3"/>
        <v>2.1249999602635703</v>
      </c>
      <c r="K39" s="32">
        <v>3.6428570747375488</v>
      </c>
      <c r="L39" s="32">
        <v>1.375</v>
      </c>
      <c r="M39" s="33">
        <v>1.3571428060531616</v>
      </c>
      <c r="N39" s="2"/>
    </row>
    <row r="40" spans="1:14" x14ac:dyDescent="0.25">
      <c r="A40" s="11" t="str">
        <f t="shared" si="0"/>
        <v>AUS_2007</v>
      </c>
      <c r="B40" t="s">
        <v>5</v>
      </c>
      <c r="C40" s="8" t="s">
        <v>39</v>
      </c>
      <c r="D40" s="4">
        <v>2007</v>
      </c>
      <c r="E40" s="30">
        <f t="shared" si="1"/>
        <v>1.7762435674667358</v>
      </c>
      <c r="F40" s="31">
        <f t="shared" si="2"/>
        <v>1.5817307829856873</v>
      </c>
      <c r="G40" s="32">
        <v>1.9134615659713745</v>
      </c>
      <c r="H40" s="32">
        <v>1.25</v>
      </c>
      <c r="I40" s="30">
        <v>1.1189999580383301</v>
      </c>
      <c r="J40" s="31">
        <f t="shared" si="3"/>
        <v>2.1249999602635703</v>
      </c>
      <c r="K40" s="32">
        <v>3.6428570747375488</v>
      </c>
      <c r="L40" s="32">
        <v>1.375</v>
      </c>
      <c r="M40" s="33">
        <v>1.3571428060531616</v>
      </c>
      <c r="N40" s="2"/>
    </row>
    <row r="41" spans="1:14" x14ac:dyDescent="0.25">
      <c r="A41" s="11" t="str">
        <f t="shared" si="0"/>
        <v>AUS_2008</v>
      </c>
      <c r="B41" t="s">
        <v>5</v>
      </c>
      <c r="C41" s="8" t="s">
        <v>39</v>
      </c>
      <c r="D41" s="4">
        <v>2008</v>
      </c>
      <c r="E41" s="30">
        <f t="shared" si="1"/>
        <v>1.6075583696365356</v>
      </c>
      <c r="F41" s="31">
        <f t="shared" si="2"/>
        <v>1.5817307829856873</v>
      </c>
      <c r="G41" s="32">
        <v>1.9134615659713745</v>
      </c>
      <c r="H41" s="32">
        <v>1.25</v>
      </c>
      <c r="I41" s="30">
        <v>1.1068887710571289</v>
      </c>
      <c r="J41" s="31">
        <f t="shared" si="3"/>
        <v>1.7916666269302368</v>
      </c>
      <c r="K41" s="32">
        <v>3.6428570747375488</v>
      </c>
      <c r="L41" s="32">
        <v>0.375</v>
      </c>
      <c r="M41" s="33">
        <v>1.3571428060531616</v>
      </c>
      <c r="N41" s="2"/>
    </row>
    <row r="42" spans="1:14" x14ac:dyDescent="0.25">
      <c r="A42" s="11" t="str">
        <f t="shared" si="0"/>
        <v>AUS_2009</v>
      </c>
      <c r="B42" t="s">
        <v>5</v>
      </c>
      <c r="C42" s="8" t="s">
        <v>39</v>
      </c>
      <c r="D42" s="4">
        <v>2009</v>
      </c>
      <c r="E42" s="30">
        <f t="shared" si="1"/>
        <v>1.6055398782094319</v>
      </c>
      <c r="F42" s="31">
        <f t="shared" si="2"/>
        <v>1.5817307829856873</v>
      </c>
      <c r="G42" s="32">
        <v>1.9134615659713745</v>
      </c>
      <c r="H42" s="32">
        <v>1.25</v>
      </c>
      <c r="I42" s="30">
        <v>1.0947778224945068</v>
      </c>
      <c r="J42" s="31">
        <f t="shared" si="3"/>
        <v>1.7916666269302368</v>
      </c>
      <c r="K42" s="32">
        <v>3.6428570747375488</v>
      </c>
      <c r="L42" s="32">
        <v>0.375</v>
      </c>
      <c r="M42" s="33">
        <v>1.3571428060531616</v>
      </c>
      <c r="N42" s="2"/>
    </row>
    <row r="43" spans="1:14" x14ac:dyDescent="0.25">
      <c r="A43" s="11" t="str">
        <f t="shared" si="0"/>
        <v>AUS_2010</v>
      </c>
      <c r="B43" t="s">
        <v>5</v>
      </c>
      <c r="C43" s="8" t="s">
        <v>39</v>
      </c>
      <c r="D43" s="4">
        <v>2010</v>
      </c>
      <c r="E43" s="30">
        <f t="shared" si="1"/>
        <v>1.5856324632962544</v>
      </c>
      <c r="F43" s="31">
        <f t="shared" si="2"/>
        <v>1.5817307829856873</v>
      </c>
      <c r="G43" s="32">
        <v>1.9134615659713745</v>
      </c>
      <c r="H43" s="32">
        <v>1.25</v>
      </c>
      <c r="I43" s="30">
        <v>0.97533333301544189</v>
      </c>
      <c r="J43" s="31">
        <f t="shared" si="3"/>
        <v>1.7916666269302368</v>
      </c>
      <c r="K43" s="32">
        <v>3.6428570747375488</v>
      </c>
      <c r="L43" s="32">
        <v>0.375</v>
      </c>
      <c r="M43" s="33">
        <v>1.3571428060531616</v>
      </c>
      <c r="N43" s="2"/>
    </row>
    <row r="44" spans="1:14" x14ac:dyDescent="0.25">
      <c r="A44" s="11" t="str">
        <f t="shared" si="0"/>
        <v>AUS_2011</v>
      </c>
      <c r="B44" t="s">
        <v>5</v>
      </c>
      <c r="C44" s="8" t="s">
        <v>39</v>
      </c>
      <c r="D44" s="4">
        <v>2011</v>
      </c>
      <c r="E44" s="30">
        <f t="shared" si="1"/>
        <v>1.5120028257369995</v>
      </c>
      <c r="F44" s="31">
        <f t="shared" si="2"/>
        <v>1.3942307829856873</v>
      </c>
      <c r="G44" s="32">
        <v>1.5384615659713745</v>
      </c>
      <c r="H44" s="32">
        <v>1.25</v>
      </c>
      <c r="I44" s="30">
        <v>0.90855550765991211</v>
      </c>
      <c r="J44" s="31">
        <f t="shared" si="3"/>
        <v>1.7916666269302368</v>
      </c>
      <c r="K44" s="32">
        <v>3.6428570747375488</v>
      </c>
      <c r="L44" s="32">
        <v>0.375</v>
      </c>
      <c r="M44" s="33">
        <v>1.3571428060531616</v>
      </c>
      <c r="N44" s="2"/>
    </row>
    <row r="45" spans="1:14" x14ac:dyDescent="0.25">
      <c r="A45" s="11" t="str">
        <f t="shared" si="0"/>
        <v>AUS_2012</v>
      </c>
      <c r="B45" t="s">
        <v>5</v>
      </c>
      <c r="C45" s="8" t="s">
        <v>39</v>
      </c>
      <c r="D45" s="4">
        <v>2012</v>
      </c>
      <c r="E45" s="30">
        <f t="shared" si="1"/>
        <v>1.5008731981118519</v>
      </c>
      <c r="F45" s="31">
        <f t="shared" si="2"/>
        <v>1.3942307829856873</v>
      </c>
      <c r="G45" s="32">
        <v>1.5384615659713745</v>
      </c>
      <c r="H45" s="32">
        <v>1.25</v>
      </c>
      <c r="I45" s="30">
        <v>0.8417777419090271</v>
      </c>
      <c r="J45" s="31">
        <f t="shared" si="3"/>
        <v>1.7916666269302368</v>
      </c>
      <c r="K45" s="32">
        <v>3.6428570747375488</v>
      </c>
      <c r="L45" s="32">
        <v>0.375</v>
      </c>
      <c r="M45" s="33">
        <v>1.3571428060531616</v>
      </c>
      <c r="N45" s="2"/>
    </row>
    <row r="46" spans="1:14" x14ac:dyDescent="0.25">
      <c r="A46" s="11" t="str">
        <f t="shared" si="0"/>
        <v>AUS_2013</v>
      </c>
      <c r="B46" t="s">
        <v>5</v>
      </c>
      <c r="C46" s="8" t="s">
        <v>39</v>
      </c>
      <c r="D46" s="4">
        <v>2013</v>
      </c>
      <c r="E46" s="30">
        <f t="shared" si="1"/>
        <v>1.4897435704867046</v>
      </c>
      <c r="F46" s="31">
        <f t="shared" si="2"/>
        <v>1.3942307829856873</v>
      </c>
      <c r="G46" s="32">
        <v>1.5384615659713745</v>
      </c>
      <c r="H46" s="32">
        <v>1.25</v>
      </c>
      <c r="I46" s="30">
        <v>0.77499997615814209</v>
      </c>
      <c r="J46" s="31">
        <f t="shared" si="3"/>
        <v>1.7916666269302368</v>
      </c>
      <c r="K46" s="32">
        <v>3.6428570747375488</v>
      </c>
      <c r="L46" s="32">
        <v>0.375</v>
      </c>
      <c r="M46" s="33">
        <v>1.3571428060531616</v>
      </c>
      <c r="N46" s="2"/>
    </row>
    <row r="47" spans="1:14" x14ac:dyDescent="0.25">
      <c r="A47" s="11" t="str">
        <f t="shared" si="0"/>
        <v>AUS_2014</v>
      </c>
      <c r="B47" t="s">
        <v>5</v>
      </c>
      <c r="C47" s="8" t="s">
        <v>39</v>
      </c>
      <c r="D47" s="4">
        <v>2014</v>
      </c>
      <c r="E47" s="30">
        <f t="shared" ref="E47:E51" si="4">IF(AND(G47=".",H47=".",I47=".",K47=".",L47=".",M47="."),".",AVERAGE(G47,H47,I47,K47,L47,M47))</f>
        <v>1.4564102391401927</v>
      </c>
      <c r="F47" s="31">
        <f t="shared" si="2"/>
        <v>1.3942307829856873</v>
      </c>
      <c r="G47" s="32">
        <v>1.5384615659713745</v>
      </c>
      <c r="H47" s="32">
        <v>1.25</v>
      </c>
      <c r="I47" s="30">
        <v>0.57499998807907104</v>
      </c>
      <c r="J47" s="31">
        <f t="shared" si="3"/>
        <v>1.7916666269302368</v>
      </c>
      <c r="K47" s="32">
        <v>3.6428570747375488</v>
      </c>
      <c r="L47" s="32">
        <v>0.375</v>
      </c>
      <c r="M47" s="33">
        <v>1.3571428060531616</v>
      </c>
      <c r="N47" s="2"/>
    </row>
    <row r="48" spans="1:14" x14ac:dyDescent="0.25">
      <c r="A48" s="11" t="str">
        <f t="shared" si="0"/>
        <v>AUS_2015</v>
      </c>
      <c r="B48" t="s">
        <v>5</v>
      </c>
      <c r="C48" s="8" t="s">
        <v>39</v>
      </c>
      <c r="D48" s="4">
        <v>2015</v>
      </c>
      <c r="E48" s="30">
        <f t="shared" si="4"/>
        <v>1.4179486930370331</v>
      </c>
      <c r="F48" s="31">
        <f t="shared" si="2"/>
        <v>1.2788461446762085</v>
      </c>
      <c r="G48" s="32">
        <v>1.307692289352417</v>
      </c>
      <c r="H48" s="32">
        <v>1.25</v>
      </c>
      <c r="I48" s="30">
        <v>0.57499998807907104</v>
      </c>
      <c r="J48" s="31">
        <f t="shared" si="3"/>
        <v>1.7916666269302368</v>
      </c>
      <c r="K48" s="32">
        <v>3.6428570747375488</v>
      </c>
      <c r="L48" s="32">
        <v>0.375</v>
      </c>
      <c r="M48" s="33">
        <v>1.3571428060531616</v>
      </c>
      <c r="N48" s="2"/>
    </row>
    <row r="49" spans="1:14" x14ac:dyDescent="0.25">
      <c r="A49" s="11" t="str">
        <f t="shared" si="0"/>
        <v>AUS_2016</v>
      </c>
      <c r="B49" t="s">
        <v>5</v>
      </c>
      <c r="C49" s="8" t="s">
        <v>39</v>
      </c>
      <c r="D49" s="4">
        <v>2016</v>
      </c>
      <c r="E49" s="30">
        <f t="shared" si="4"/>
        <v>1.4235042532285054</v>
      </c>
      <c r="F49" s="31">
        <f t="shared" si="2"/>
        <v>1.1955128312110901</v>
      </c>
      <c r="G49" s="32">
        <v>1.307692289352417</v>
      </c>
      <c r="H49" s="32">
        <v>1.0833333730697632</v>
      </c>
      <c r="I49" s="30">
        <v>0.77499997615814209</v>
      </c>
      <c r="J49" s="31">
        <f t="shared" si="3"/>
        <v>1.7916666269302368</v>
      </c>
      <c r="K49" s="32">
        <v>3.6428570747375488</v>
      </c>
      <c r="L49" s="32">
        <v>0.375</v>
      </c>
      <c r="M49" s="33">
        <v>1.3571428060531616</v>
      </c>
      <c r="N49" s="2"/>
    </row>
    <row r="50" spans="1:14" x14ac:dyDescent="0.25">
      <c r="A50" s="11" t="str">
        <f t="shared" si="0"/>
        <v>AUS_2017</v>
      </c>
      <c r="B50" t="s">
        <v>5</v>
      </c>
      <c r="C50" s="8" t="s">
        <v>39</v>
      </c>
      <c r="D50" s="4">
        <v>2017</v>
      </c>
      <c r="E50" s="30">
        <f t="shared" si="4"/>
        <v>1.4860042532285054</v>
      </c>
      <c r="F50" s="31">
        <f t="shared" si="2"/>
        <v>1.3830128312110901</v>
      </c>
      <c r="G50" s="32">
        <v>1.307692289352417</v>
      </c>
      <c r="H50" s="32">
        <v>1.4583333730697632</v>
      </c>
      <c r="I50" s="30">
        <v>0.77499997615814209</v>
      </c>
      <c r="J50" s="31">
        <f t="shared" si="3"/>
        <v>1.7916666269302368</v>
      </c>
      <c r="K50" s="32">
        <v>3.6428570747375488</v>
      </c>
      <c r="L50" s="32">
        <v>0.375</v>
      </c>
      <c r="M50" s="33">
        <v>1.3571428060531616</v>
      </c>
      <c r="N50" s="2"/>
    </row>
    <row r="51" spans="1:14" x14ac:dyDescent="0.25">
      <c r="A51" s="11" t="str">
        <f t="shared" si="0"/>
        <v>AUS_2018</v>
      </c>
      <c r="B51" t="s">
        <v>5</v>
      </c>
      <c r="C51" s="8" t="s">
        <v>39</v>
      </c>
      <c r="D51" s="4">
        <v>2018</v>
      </c>
      <c r="E51" s="30">
        <f t="shared" si="4"/>
        <v>1.1229395667711894</v>
      </c>
      <c r="F51" s="31">
        <f t="shared" si="2"/>
        <v>0.60989010334014893</v>
      </c>
      <c r="G51" s="32">
        <v>0.6428571343421936</v>
      </c>
      <c r="H51" s="32">
        <v>0.57692307233810425</v>
      </c>
      <c r="I51" s="30">
        <v>0.875</v>
      </c>
      <c r="J51" s="31">
        <f t="shared" si="3"/>
        <v>1.5476190646489461</v>
      </c>
      <c r="K51" s="32">
        <v>2.7857143878936768</v>
      </c>
      <c r="L51" s="32">
        <v>0.5</v>
      </c>
      <c r="M51" s="33">
        <v>1.3571428060531616</v>
      </c>
      <c r="N51" s="2"/>
    </row>
    <row r="52" spans="1:14" x14ac:dyDescent="0.25">
      <c r="A52" s="11" t="str">
        <f t="shared" si="0"/>
        <v>AUT_1975</v>
      </c>
      <c r="B52" s="14" t="s">
        <v>6</v>
      </c>
      <c r="C52" s="7" t="s">
        <v>40</v>
      </c>
      <c r="D52" s="6">
        <v>1975</v>
      </c>
      <c r="E52" s="34">
        <f t="shared" si="1"/>
        <v>5.5930857261021929</v>
      </c>
      <c r="F52" s="35">
        <f t="shared" si="2"/>
        <v>4.6960927248001099</v>
      </c>
      <c r="G52" s="36">
        <v>5.5027675628662109</v>
      </c>
      <c r="H52" s="36">
        <v>3.8894178867340088</v>
      </c>
      <c r="I52" s="34">
        <v>5.4865665435791016</v>
      </c>
      <c r="J52" s="35">
        <f t="shared" si="3"/>
        <v>6.2265874544779463</v>
      </c>
      <c r="K52" s="36">
        <v>7.2321429252624512</v>
      </c>
      <c r="L52" s="36">
        <v>5.7333335876464844</v>
      </c>
      <c r="M52" s="37">
        <v>5.7142858505249023</v>
      </c>
      <c r="N52" s="2"/>
    </row>
    <row r="53" spans="1:14" x14ac:dyDescent="0.25">
      <c r="A53" s="11" t="str">
        <f t="shared" si="0"/>
        <v>AUT_1976</v>
      </c>
      <c r="B53" t="s">
        <v>6</v>
      </c>
      <c r="C53" s="7" t="s">
        <v>40</v>
      </c>
      <c r="D53" s="6">
        <v>1976</v>
      </c>
      <c r="E53" s="34">
        <f t="shared" si="1"/>
        <v>5.5930857261021929</v>
      </c>
      <c r="F53" s="35">
        <f t="shared" si="2"/>
        <v>4.6960927248001099</v>
      </c>
      <c r="G53" s="36">
        <v>5.5027675628662109</v>
      </c>
      <c r="H53" s="36">
        <v>3.8894178867340088</v>
      </c>
      <c r="I53" s="34">
        <v>5.4865665435791016</v>
      </c>
      <c r="J53" s="35">
        <f t="shared" si="3"/>
        <v>6.2265874544779463</v>
      </c>
      <c r="K53" s="36">
        <v>7.2321429252624512</v>
      </c>
      <c r="L53" s="36">
        <v>5.7333335876464844</v>
      </c>
      <c r="M53" s="37">
        <v>5.7142858505249023</v>
      </c>
      <c r="N53" s="2"/>
    </row>
    <row r="54" spans="1:14" x14ac:dyDescent="0.25">
      <c r="A54" s="11" t="str">
        <f t="shared" si="0"/>
        <v>AUT_1977</v>
      </c>
      <c r="B54" t="s">
        <v>6</v>
      </c>
      <c r="C54" s="7" t="s">
        <v>40</v>
      </c>
      <c r="D54" s="6">
        <v>1977</v>
      </c>
      <c r="E54" s="34">
        <f t="shared" si="1"/>
        <v>5.5930857261021929</v>
      </c>
      <c r="F54" s="35">
        <f t="shared" si="2"/>
        <v>4.6960927248001099</v>
      </c>
      <c r="G54" s="36">
        <v>5.5027675628662109</v>
      </c>
      <c r="H54" s="36">
        <v>3.8894178867340088</v>
      </c>
      <c r="I54" s="34">
        <v>5.4865665435791016</v>
      </c>
      <c r="J54" s="35">
        <f t="shared" si="3"/>
        <v>6.2265874544779463</v>
      </c>
      <c r="K54" s="36">
        <v>7.2321429252624512</v>
      </c>
      <c r="L54" s="36">
        <v>5.7333335876464844</v>
      </c>
      <c r="M54" s="37">
        <v>5.7142858505249023</v>
      </c>
      <c r="N54" s="2"/>
    </row>
    <row r="55" spans="1:14" x14ac:dyDescent="0.25">
      <c r="A55" s="11" t="str">
        <f t="shared" si="0"/>
        <v>AUT_1978</v>
      </c>
      <c r="B55" t="s">
        <v>6</v>
      </c>
      <c r="C55" s="7" t="s">
        <v>40</v>
      </c>
      <c r="D55" s="6">
        <v>1978</v>
      </c>
      <c r="E55" s="34">
        <f t="shared" si="1"/>
        <v>5.5930857261021929</v>
      </c>
      <c r="F55" s="35">
        <f t="shared" si="2"/>
        <v>4.6960927248001099</v>
      </c>
      <c r="G55" s="36">
        <v>5.5027675628662109</v>
      </c>
      <c r="H55" s="36">
        <v>3.8894178867340088</v>
      </c>
      <c r="I55" s="34">
        <v>5.4865665435791016</v>
      </c>
      <c r="J55" s="35">
        <f t="shared" si="3"/>
        <v>6.2265874544779463</v>
      </c>
      <c r="K55" s="36">
        <v>7.2321429252624512</v>
      </c>
      <c r="L55" s="36">
        <v>5.7333335876464844</v>
      </c>
      <c r="M55" s="37">
        <v>5.7142858505249023</v>
      </c>
      <c r="N55" s="2"/>
    </row>
    <row r="56" spans="1:14" x14ac:dyDescent="0.25">
      <c r="A56" s="11" t="str">
        <f t="shared" si="0"/>
        <v>AUT_1979</v>
      </c>
      <c r="B56" t="s">
        <v>6</v>
      </c>
      <c r="C56" s="7" t="s">
        <v>40</v>
      </c>
      <c r="D56" s="6">
        <v>1979</v>
      </c>
      <c r="E56" s="34">
        <f t="shared" si="1"/>
        <v>5.5930857261021929</v>
      </c>
      <c r="F56" s="35">
        <f t="shared" si="2"/>
        <v>4.6960927248001099</v>
      </c>
      <c r="G56" s="36">
        <v>5.5027675628662109</v>
      </c>
      <c r="H56" s="36">
        <v>3.8894178867340088</v>
      </c>
      <c r="I56" s="34">
        <v>5.4865665435791016</v>
      </c>
      <c r="J56" s="35">
        <f t="shared" si="3"/>
        <v>6.2265874544779463</v>
      </c>
      <c r="K56" s="36">
        <v>7.2321429252624512</v>
      </c>
      <c r="L56" s="36">
        <v>5.7333335876464844</v>
      </c>
      <c r="M56" s="37">
        <v>5.7142858505249023</v>
      </c>
      <c r="N56" s="2"/>
    </row>
    <row r="57" spans="1:14" x14ac:dyDescent="0.25">
      <c r="A57" s="11" t="str">
        <f t="shared" si="0"/>
        <v>AUT_1980</v>
      </c>
      <c r="B57" t="s">
        <v>6</v>
      </c>
      <c r="C57" s="7" t="s">
        <v>40</v>
      </c>
      <c r="D57" s="6">
        <v>1980</v>
      </c>
      <c r="E57" s="34">
        <f t="shared" si="1"/>
        <v>5.5930857261021929</v>
      </c>
      <c r="F57" s="35">
        <f t="shared" si="2"/>
        <v>4.6960927248001099</v>
      </c>
      <c r="G57" s="36">
        <v>5.5027675628662109</v>
      </c>
      <c r="H57" s="36">
        <v>3.8894178867340088</v>
      </c>
      <c r="I57" s="34">
        <v>5.4865665435791016</v>
      </c>
      <c r="J57" s="35">
        <f t="shared" si="3"/>
        <v>6.2265874544779463</v>
      </c>
      <c r="K57" s="36">
        <v>7.2321429252624512</v>
      </c>
      <c r="L57" s="36">
        <v>5.7333335876464844</v>
      </c>
      <c r="M57" s="37">
        <v>5.7142858505249023</v>
      </c>
      <c r="N57" s="2"/>
    </row>
    <row r="58" spans="1:14" x14ac:dyDescent="0.25">
      <c r="A58" s="11" t="str">
        <f t="shared" si="0"/>
        <v>AUT_1981</v>
      </c>
      <c r="B58" t="s">
        <v>6</v>
      </c>
      <c r="C58" s="7" t="s">
        <v>40</v>
      </c>
      <c r="D58" s="6">
        <v>1981</v>
      </c>
      <c r="E58" s="34">
        <f t="shared" si="1"/>
        <v>5.5930857261021929</v>
      </c>
      <c r="F58" s="35">
        <f t="shared" si="2"/>
        <v>4.6960927248001099</v>
      </c>
      <c r="G58" s="36">
        <v>5.5027675628662109</v>
      </c>
      <c r="H58" s="36">
        <v>3.8894178867340088</v>
      </c>
      <c r="I58" s="34">
        <v>5.4865665435791016</v>
      </c>
      <c r="J58" s="35">
        <f t="shared" si="3"/>
        <v>6.2265874544779463</v>
      </c>
      <c r="K58" s="36">
        <v>7.2321429252624512</v>
      </c>
      <c r="L58" s="36">
        <v>5.7333335876464844</v>
      </c>
      <c r="M58" s="37">
        <v>5.7142858505249023</v>
      </c>
      <c r="N58" s="2"/>
    </row>
    <row r="59" spans="1:14" x14ac:dyDescent="0.25">
      <c r="A59" s="11" t="str">
        <f t="shared" si="0"/>
        <v>AUT_1982</v>
      </c>
      <c r="B59" t="s">
        <v>6</v>
      </c>
      <c r="C59" s="7" t="s">
        <v>40</v>
      </c>
      <c r="D59" s="6">
        <v>1982</v>
      </c>
      <c r="E59" s="34">
        <f t="shared" si="1"/>
        <v>5.5930857261021929</v>
      </c>
      <c r="F59" s="35">
        <f t="shared" si="2"/>
        <v>4.6960927248001099</v>
      </c>
      <c r="G59" s="36">
        <v>5.5027675628662109</v>
      </c>
      <c r="H59" s="36">
        <v>3.8894178867340088</v>
      </c>
      <c r="I59" s="34">
        <v>5.4865665435791016</v>
      </c>
      <c r="J59" s="35">
        <f t="shared" si="3"/>
        <v>6.2265874544779463</v>
      </c>
      <c r="K59" s="36">
        <v>7.2321429252624512</v>
      </c>
      <c r="L59" s="36">
        <v>5.7333335876464844</v>
      </c>
      <c r="M59" s="37">
        <v>5.7142858505249023</v>
      </c>
      <c r="N59" s="2"/>
    </row>
    <row r="60" spans="1:14" x14ac:dyDescent="0.25">
      <c r="A60" s="11" t="str">
        <f t="shared" si="0"/>
        <v>AUT_1983</v>
      </c>
      <c r="B60" t="s">
        <v>6</v>
      </c>
      <c r="C60" s="7" t="s">
        <v>40</v>
      </c>
      <c r="D60" s="6">
        <v>1983</v>
      </c>
      <c r="E60" s="34">
        <f t="shared" si="1"/>
        <v>5.5930857261021929</v>
      </c>
      <c r="F60" s="35">
        <f t="shared" si="2"/>
        <v>4.6960927248001099</v>
      </c>
      <c r="G60" s="36">
        <v>5.5027675628662109</v>
      </c>
      <c r="H60" s="36">
        <v>3.8894178867340088</v>
      </c>
      <c r="I60" s="34">
        <v>5.4865665435791016</v>
      </c>
      <c r="J60" s="35">
        <f t="shared" si="3"/>
        <v>6.2265874544779463</v>
      </c>
      <c r="K60" s="36">
        <v>7.2321429252624512</v>
      </c>
      <c r="L60" s="36">
        <v>5.7333335876464844</v>
      </c>
      <c r="M60" s="37">
        <v>5.7142858505249023</v>
      </c>
      <c r="N60" s="2"/>
    </row>
    <row r="61" spans="1:14" x14ac:dyDescent="0.25">
      <c r="A61" s="11" t="str">
        <f t="shared" si="0"/>
        <v>AUT_1984</v>
      </c>
      <c r="B61" t="s">
        <v>6</v>
      </c>
      <c r="C61" s="7" t="s">
        <v>40</v>
      </c>
      <c r="D61" s="6">
        <v>1984</v>
      </c>
      <c r="E61" s="34">
        <f t="shared" si="1"/>
        <v>5.5930857261021929</v>
      </c>
      <c r="F61" s="35">
        <f t="shared" si="2"/>
        <v>4.6960927248001099</v>
      </c>
      <c r="G61" s="36">
        <v>5.5027675628662109</v>
      </c>
      <c r="H61" s="36">
        <v>3.8894178867340088</v>
      </c>
      <c r="I61" s="34">
        <v>5.4865665435791016</v>
      </c>
      <c r="J61" s="35">
        <f t="shared" si="3"/>
        <v>6.2265874544779463</v>
      </c>
      <c r="K61" s="36">
        <v>7.2321429252624512</v>
      </c>
      <c r="L61" s="36">
        <v>5.7333335876464844</v>
      </c>
      <c r="M61" s="37">
        <v>5.7142858505249023</v>
      </c>
      <c r="N61" s="2"/>
    </row>
    <row r="62" spans="1:14" x14ac:dyDescent="0.25">
      <c r="A62" s="11" t="str">
        <f t="shared" si="0"/>
        <v>AUT_1985</v>
      </c>
      <c r="B62" t="s">
        <v>6</v>
      </c>
      <c r="C62" s="7" t="s">
        <v>40</v>
      </c>
      <c r="D62" s="6">
        <v>1985</v>
      </c>
      <c r="E62" s="34">
        <f t="shared" si="1"/>
        <v>5.5930857261021929</v>
      </c>
      <c r="F62" s="35">
        <f t="shared" si="2"/>
        <v>4.6960927248001099</v>
      </c>
      <c r="G62" s="36">
        <v>5.5027675628662109</v>
      </c>
      <c r="H62" s="36">
        <v>3.8894178867340088</v>
      </c>
      <c r="I62" s="34">
        <v>5.4865665435791016</v>
      </c>
      <c r="J62" s="35">
        <f t="shared" si="3"/>
        <v>6.2265874544779463</v>
      </c>
      <c r="K62" s="36">
        <v>7.2321429252624512</v>
      </c>
      <c r="L62" s="36">
        <v>5.7333335876464844</v>
      </c>
      <c r="M62" s="37">
        <v>5.7142858505249023</v>
      </c>
      <c r="N62" s="2"/>
    </row>
    <row r="63" spans="1:14" x14ac:dyDescent="0.25">
      <c r="A63" s="11" t="str">
        <f t="shared" si="0"/>
        <v>AUT_1986</v>
      </c>
      <c r="B63" t="s">
        <v>6</v>
      </c>
      <c r="C63" s="7" t="s">
        <v>40</v>
      </c>
      <c r="D63" s="6">
        <v>1986</v>
      </c>
      <c r="E63" s="34">
        <f t="shared" si="1"/>
        <v>5.5930857261021929</v>
      </c>
      <c r="F63" s="35">
        <f t="shared" si="2"/>
        <v>4.6960927248001099</v>
      </c>
      <c r="G63" s="36">
        <v>5.5027675628662109</v>
      </c>
      <c r="H63" s="36">
        <v>3.8894178867340088</v>
      </c>
      <c r="I63" s="34">
        <v>5.4865665435791016</v>
      </c>
      <c r="J63" s="35">
        <f t="shared" si="3"/>
        <v>6.2265874544779463</v>
      </c>
      <c r="K63" s="36">
        <v>7.2321429252624512</v>
      </c>
      <c r="L63" s="36">
        <v>5.7333335876464844</v>
      </c>
      <c r="M63" s="37">
        <v>5.7142858505249023</v>
      </c>
      <c r="N63" s="2"/>
    </row>
    <row r="64" spans="1:14" x14ac:dyDescent="0.25">
      <c r="A64" s="11" t="str">
        <f t="shared" si="0"/>
        <v>AUT_1987</v>
      </c>
      <c r="B64" t="s">
        <v>6</v>
      </c>
      <c r="C64" s="7" t="s">
        <v>40</v>
      </c>
      <c r="D64" s="6">
        <v>1987</v>
      </c>
      <c r="E64" s="34">
        <f t="shared" si="1"/>
        <v>5.0743357737859087</v>
      </c>
      <c r="F64" s="35">
        <f t="shared" si="2"/>
        <v>4.6398428678512573</v>
      </c>
      <c r="G64" s="36">
        <v>5.5027675628662109</v>
      </c>
      <c r="H64" s="36">
        <v>3.7769181728363037</v>
      </c>
      <c r="I64" s="34">
        <v>5.4865665435791016</v>
      </c>
      <c r="J64" s="35">
        <f t="shared" si="3"/>
        <v>5.2265874544779463</v>
      </c>
      <c r="K64" s="36">
        <v>7.2321429252624512</v>
      </c>
      <c r="L64" s="36">
        <v>5.7333335876464844</v>
      </c>
      <c r="M64" s="37">
        <v>2.7142858505249023</v>
      </c>
      <c r="N64" s="2"/>
    </row>
    <row r="65" spans="1:14" x14ac:dyDescent="0.25">
      <c r="A65" s="11" t="str">
        <f t="shared" si="0"/>
        <v>AUT_1988</v>
      </c>
      <c r="B65" t="s">
        <v>6</v>
      </c>
      <c r="C65" s="7" t="s">
        <v>40</v>
      </c>
      <c r="D65" s="6">
        <v>1988</v>
      </c>
      <c r="E65" s="34">
        <f t="shared" si="1"/>
        <v>4.8835025231043501</v>
      </c>
      <c r="F65" s="35">
        <f t="shared" si="2"/>
        <v>4.1123431921005249</v>
      </c>
      <c r="G65" s="36">
        <v>4.5227680206298828</v>
      </c>
      <c r="H65" s="36">
        <v>3.701918363571167</v>
      </c>
      <c r="I65" s="34">
        <v>5.4865665435791016</v>
      </c>
      <c r="J65" s="35">
        <f t="shared" si="3"/>
        <v>5.1965874036153155</v>
      </c>
      <c r="K65" s="36">
        <v>7.2321429252624512</v>
      </c>
      <c r="L65" s="36">
        <v>5.6433334350585938</v>
      </c>
      <c r="M65" s="37">
        <v>2.7142858505249023</v>
      </c>
      <c r="N65" s="2"/>
    </row>
    <row r="66" spans="1:14" x14ac:dyDescent="0.25">
      <c r="A66" s="11" t="str">
        <f t="shared" si="0"/>
        <v>AUT_1989</v>
      </c>
      <c r="B66" t="s">
        <v>6</v>
      </c>
      <c r="C66" s="7" t="s">
        <v>40</v>
      </c>
      <c r="D66" s="6">
        <v>1989</v>
      </c>
      <c r="E66" s="34">
        <f t="shared" si="1"/>
        <v>4.7090025345484419</v>
      </c>
      <c r="F66" s="35">
        <f t="shared" si="2"/>
        <v>4.1123431921005249</v>
      </c>
      <c r="G66" s="36">
        <v>4.5227680206298828</v>
      </c>
      <c r="H66" s="36">
        <v>3.701918363571167</v>
      </c>
      <c r="I66" s="34">
        <v>5.4865665435791016</v>
      </c>
      <c r="J66" s="35">
        <f t="shared" si="3"/>
        <v>4.8475874265034991</v>
      </c>
      <c r="K66" s="36">
        <v>7.2321429252624512</v>
      </c>
      <c r="L66" s="36">
        <v>4.5963335037231445</v>
      </c>
      <c r="M66" s="37">
        <v>2.7142858505249023</v>
      </c>
      <c r="N66" s="2"/>
    </row>
    <row r="67" spans="1:14" x14ac:dyDescent="0.25">
      <c r="A67" s="11" t="str">
        <f t="shared" si="0"/>
        <v>AUT_1990</v>
      </c>
      <c r="B67" t="s">
        <v>6</v>
      </c>
      <c r="C67" s="7" t="s">
        <v>40</v>
      </c>
      <c r="D67" s="6">
        <v>1990</v>
      </c>
      <c r="E67" s="34">
        <f t="shared" si="1"/>
        <v>4.6580025752385454</v>
      </c>
      <c r="F67" s="35">
        <f t="shared" si="2"/>
        <v>4.1123431921005249</v>
      </c>
      <c r="G67" s="36">
        <v>4.5227680206298828</v>
      </c>
      <c r="H67" s="36">
        <v>3.701918363571167</v>
      </c>
      <c r="I67" s="34">
        <v>5.4865665435791016</v>
      </c>
      <c r="J67" s="35">
        <f t="shared" si="3"/>
        <v>4.745587507883708</v>
      </c>
      <c r="K67" s="36">
        <v>7.2321429252624512</v>
      </c>
      <c r="L67" s="36">
        <v>4.2903337478637695</v>
      </c>
      <c r="M67" s="37">
        <v>2.7142858505249023</v>
      </c>
      <c r="N67" s="2"/>
    </row>
    <row r="68" spans="1:14" x14ac:dyDescent="0.25">
      <c r="A68" s="11" t="str">
        <f t="shared" si="0"/>
        <v>AUT_1991</v>
      </c>
      <c r="B68" t="s">
        <v>6</v>
      </c>
      <c r="C68" s="7" t="s">
        <v>40</v>
      </c>
      <c r="D68" s="6">
        <v>1991</v>
      </c>
      <c r="E68" s="34">
        <f t="shared" si="1"/>
        <v>4.6580025752385454</v>
      </c>
      <c r="F68" s="35">
        <f t="shared" si="2"/>
        <v>4.1123431921005249</v>
      </c>
      <c r="G68" s="36">
        <v>4.5227680206298828</v>
      </c>
      <c r="H68" s="36">
        <v>3.701918363571167</v>
      </c>
      <c r="I68" s="34">
        <v>5.4865665435791016</v>
      </c>
      <c r="J68" s="35">
        <f t="shared" si="3"/>
        <v>4.745587507883708</v>
      </c>
      <c r="K68" s="36">
        <v>7.2321429252624512</v>
      </c>
      <c r="L68" s="36">
        <v>4.2903337478637695</v>
      </c>
      <c r="M68" s="37">
        <v>2.7142858505249023</v>
      </c>
      <c r="N68" s="2"/>
    </row>
    <row r="69" spans="1:14" x14ac:dyDescent="0.25">
      <c r="A69" s="11" t="str">
        <f t="shared" si="0"/>
        <v>AUT_1992</v>
      </c>
      <c r="B69" t="s">
        <v>6</v>
      </c>
      <c r="C69" s="7" t="s">
        <v>40</v>
      </c>
      <c r="D69" s="6">
        <v>1992</v>
      </c>
      <c r="E69" s="34">
        <f t="shared" si="1"/>
        <v>4.5955025752385454</v>
      </c>
      <c r="F69" s="35">
        <f t="shared" si="2"/>
        <v>4.1123431921005249</v>
      </c>
      <c r="G69" s="36">
        <v>4.5227680206298828</v>
      </c>
      <c r="H69" s="36">
        <v>3.701918363571167</v>
      </c>
      <c r="I69" s="34">
        <v>5.4865665435791016</v>
      </c>
      <c r="J69" s="35">
        <f t="shared" si="3"/>
        <v>4.620587507883708</v>
      </c>
      <c r="K69" s="36">
        <v>6.8571429252624512</v>
      </c>
      <c r="L69" s="36">
        <v>4.2903337478637695</v>
      </c>
      <c r="M69" s="37">
        <v>2.7142858505249023</v>
      </c>
      <c r="N69" s="2"/>
    </row>
    <row r="70" spans="1:14" x14ac:dyDescent="0.25">
      <c r="A70" s="11" t="str">
        <f t="shared" si="0"/>
        <v>AUT_1993</v>
      </c>
      <c r="B70" t="s">
        <v>6</v>
      </c>
      <c r="C70" s="7" t="s">
        <v>40</v>
      </c>
      <c r="D70" s="6">
        <v>1993</v>
      </c>
      <c r="E70" s="34">
        <f t="shared" si="1"/>
        <v>4.4288358688354492</v>
      </c>
      <c r="F70" s="35">
        <f t="shared" si="2"/>
        <v>4.1123431921005249</v>
      </c>
      <c r="G70" s="36">
        <v>4.5227680206298828</v>
      </c>
      <c r="H70" s="36">
        <v>3.701918363571167</v>
      </c>
      <c r="I70" s="34">
        <v>5.4865665435791016</v>
      </c>
      <c r="J70" s="35">
        <f t="shared" si="3"/>
        <v>4.2872540950775146</v>
      </c>
      <c r="K70" s="36">
        <v>6.8571429252624512</v>
      </c>
      <c r="L70" s="36">
        <v>3.2903335094451904</v>
      </c>
      <c r="M70" s="37">
        <v>2.7142858505249023</v>
      </c>
      <c r="N70" s="2"/>
    </row>
    <row r="71" spans="1:14" x14ac:dyDescent="0.25">
      <c r="A71" s="11" t="str">
        <f t="shared" si="0"/>
        <v>AUT_1994</v>
      </c>
      <c r="B71" t="s">
        <v>6</v>
      </c>
      <c r="C71" s="7" t="s">
        <v>40</v>
      </c>
      <c r="D71" s="6">
        <v>1994</v>
      </c>
      <c r="E71" s="34">
        <f t="shared" si="1"/>
        <v>4.404335816701253</v>
      </c>
      <c r="F71" s="35">
        <f t="shared" si="2"/>
        <v>4.038843035697937</v>
      </c>
      <c r="G71" s="36">
        <v>4.5227680206298828</v>
      </c>
      <c r="H71" s="36">
        <v>3.5549180507659912</v>
      </c>
      <c r="I71" s="34">
        <v>5.4865665435791016</v>
      </c>
      <c r="J71" s="35">
        <f t="shared" si="3"/>
        <v>4.2872540950775146</v>
      </c>
      <c r="K71" s="36">
        <v>6.8571429252624512</v>
      </c>
      <c r="L71" s="36">
        <v>3.2903335094451904</v>
      </c>
      <c r="M71" s="37">
        <v>2.7142858505249023</v>
      </c>
      <c r="N71" s="2"/>
    </row>
    <row r="72" spans="1:14" x14ac:dyDescent="0.25">
      <c r="A72" s="11" t="str">
        <f t="shared" si="0"/>
        <v>AUT_1995</v>
      </c>
      <c r="B72" t="s">
        <v>6</v>
      </c>
      <c r="C72" s="7" t="s">
        <v>40</v>
      </c>
      <c r="D72" s="6">
        <v>1995</v>
      </c>
      <c r="E72" s="34">
        <f t="shared" si="1"/>
        <v>4.2376691102981567</v>
      </c>
      <c r="F72" s="35">
        <f t="shared" si="2"/>
        <v>4.038843035697937</v>
      </c>
      <c r="G72" s="36">
        <v>4.5227680206298828</v>
      </c>
      <c r="H72" s="36">
        <v>3.5549180507659912</v>
      </c>
      <c r="I72" s="34">
        <v>5.4865665435791016</v>
      </c>
      <c r="J72" s="35">
        <f t="shared" si="3"/>
        <v>3.9539206822713218</v>
      </c>
      <c r="K72" s="36">
        <v>6.8571429252624512</v>
      </c>
      <c r="L72" s="36">
        <v>2.2903332710266113</v>
      </c>
      <c r="M72" s="37">
        <v>2.7142858505249023</v>
      </c>
      <c r="N72" s="2"/>
    </row>
    <row r="73" spans="1:14" x14ac:dyDescent="0.25">
      <c r="A73" s="11" t="str">
        <f t="shared" ref="A73:A136" si="5">B73&amp;"_"&amp;D73</f>
        <v>AUT_1996</v>
      </c>
      <c r="B73" t="s">
        <v>6</v>
      </c>
      <c r="C73" s="7" t="s">
        <v>40</v>
      </c>
      <c r="D73" s="6">
        <v>1996</v>
      </c>
      <c r="E73" s="34">
        <f t="shared" si="1"/>
        <v>4.1722524563471479</v>
      </c>
      <c r="F73" s="35">
        <f t="shared" ref="F73:F136" si="6">AVERAGE(G73:H73)</f>
        <v>3.9825931787490845</v>
      </c>
      <c r="G73" s="36">
        <v>4.5227680206298828</v>
      </c>
      <c r="H73" s="36">
        <v>3.4424183368682861</v>
      </c>
      <c r="I73" s="34">
        <v>5.206566333770752</v>
      </c>
      <c r="J73" s="35">
        <f t="shared" ref="J73:J136" si="7">AVERAGE(K73:M73)</f>
        <v>3.9539206822713218</v>
      </c>
      <c r="K73" s="36">
        <v>6.8571429252624512</v>
      </c>
      <c r="L73" s="36">
        <v>2.2903332710266113</v>
      </c>
      <c r="M73" s="37">
        <v>2.7142858505249023</v>
      </c>
      <c r="N73" s="2"/>
    </row>
    <row r="74" spans="1:14" x14ac:dyDescent="0.25">
      <c r="A74" s="11" t="str">
        <f t="shared" si="5"/>
        <v>AUT_1997</v>
      </c>
      <c r="B74" t="s">
        <v>6</v>
      </c>
      <c r="C74" s="7" t="s">
        <v>40</v>
      </c>
      <c r="D74" s="6">
        <v>1997</v>
      </c>
      <c r="E74" s="34">
        <f t="shared" si="1"/>
        <v>4.1255858341852827</v>
      </c>
      <c r="F74" s="35">
        <f t="shared" si="6"/>
        <v>3.9825931787490845</v>
      </c>
      <c r="G74" s="36">
        <v>4.5227680206298828</v>
      </c>
      <c r="H74" s="36">
        <v>3.4424183368682861</v>
      </c>
      <c r="I74" s="34">
        <v>4.9265666007995605</v>
      </c>
      <c r="J74" s="35">
        <f t="shared" si="7"/>
        <v>3.9539206822713218</v>
      </c>
      <c r="K74" s="36">
        <v>6.8571429252624512</v>
      </c>
      <c r="L74" s="36">
        <v>2.2903332710266113</v>
      </c>
      <c r="M74" s="37">
        <v>2.7142858505249023</v>
      </c>
      <c r="N74" s="2"/>
    </row>
    <row r="75" spans="1:14" x14ac:dyDescent="0.25">
      <c r="A75" s="11" t="str">
        <f t="shared" si="5"/>
        <v>AUT_1998</v>
      </c>
      <c r="B75" t="s">
        <v>6</v>
      </c>
      <c r="C75" s="7" t="s">
        <v>40</v>
      </c>
      <c r="D75" s="6">
        <v>1998</v>
      </c>
      <c r="E75" s="34">
        <f t="shared" si="1"/>
        <v>3.8868635694185891</v>
      </c>
      <c r="F75" s="35">
        <f t="shared" si="6"/>
        <v>4.0185931921005249</v>
      </c>
      <c r="G75" s="36">
        <v>4.5227680206298828</v>
      </c>
      <c r="H75" s="36">
        <v>3.514418363571167</v>
      </c>
      <c r="I75" s="34">
        <v>4.9222331047058105</v>
      </c>
      <c r="J75" s="35">
        <f t="shared" si="7"/>
        <v>3.4539206425348916</v>
      </c>
      <c r="K75" s="36">
        <v>6.8571429252624512</v>
      </c>
      <c r="L75" s="36">
        <v>2.2903332710266113</v>
      </c>
      <c r="M75" s="37">
        <v>1.2142857313156128</v>
      </c>
      <c r="N75" s="2"/>
    </row>
    <row r="76" spans="1:14" x14ac:dyDescent="0.25">
      <c r="A76" s="11" t="str">
        <f t="shared" si="5"/>
        <v>AUT_1999</v>
      </c>
      <c r="B76" t="s">
        <v>6</v>
      </c>
      <c r="C76" s="7" t="s">
        <v>40</v>
      </c>
      <c r="D76" s="6">
        <v>1999</v>
      </c>
      <c r="E76" s="34">
        <f t="shared" si="1"/>
        <v>3.34414142370224</v>
      </c>
      <c r="F76" s="35">
        <f t="shared" si="6"/>
        <v>3.6665098667144775</v>
      </c>
      <c r="G76" s="36">
        <v>3.8561012744903564</v>
      </c>
      <c r="H76" s="36">
        <v>3.4769184589385986</v>
      </c>
      <c r="I76" s="34">
        <v>2.7360668182373047</v>
      </c>
      <c r="J76" s="35">
        <f t="shared" si="7"/>
        <v>3.3319206635157266</v>
      </c>
      <c r="K76" s="36">
        <v>6.8571429252624512</v>
      </c>
      <c r="L76" s="36">
        <v>1.9243333339691162</v>
      </c>
      <c r="M76" s="37">
        <v>1.2142857313156128</v>
      </c>
      <c r="N76" s="2"/>
    </row>
    <row r="77" spans="1:14" x14ac:dyDescent="0.25">
      <c r="A77" s="11" t="str">
        <f t="shared" si="5"/>
        <v>AUT_2000</v>
      </c>
      <c r="B77" t="s">
        <v>6</v>
      </c>
      <c r="C77" s="7" t="s">
        <v>40</v>
      </c>
      <c r="D77" s="6">
        <v>2000</v>
      </c>
      <c r="E77" s="34">
        <f t="shared" si="1"/>
        <v>2.9688079754511514</v>
      </c>
      <c r="F77" s="35">
        <f t="shared" si="6"/>
        <v>3.1502596139907837</v>
      </c>
      <c r="G77" s="36">
        <v>3.3561010360717773</v>
      </c>
      <c r="H77" s="36">
        <v>2.94441819190979</v>
      </c>
      <c r="I77" s="34">
        <v>1.5165666341781616</v>
      </c>
      <c r="J77" s="35">
        <f t="shared" si="7"/>
        <v>3.3319206635157266</v>
      </c>
      <c r="K77" s="36">
        <v>6.8571429252624512</v>
      </c>
      <c r="L77" s="36">
        <v>1.9243333339691162</v>
      </c>
      <c r="M77" s="37">
        <v>1.2142857313156128</v>
      </c>
      <c r="N77" s="2"/>
    </row>
    <row r="78" spans="1:14" x14ac:dyDescent="0.25">
      <c r="A78" s="11" t="str">
        <f t="shared" si="5"/>
        <v>AUT_2001</v>
      </c>
      <c r="B78" t="s">
        <v>6</v>
      </c>
      <c r="C78" s="7" t="s">
        <v>40</v>
      </c>
      <c r="D78" s="6">
        <v>2001</v>
      </c>
      <c r="E78" s="34">
        <f t="shared" ref="E78:E151" si="8">IF(AND(G78=".",H78=".",I78=".",K78=".",L78=".",M78="."),".",AVERAGE(G78,H78,I78,K78,L78,M78))</f>
        <v>2.7113357782363892</v>
      </c>
      <c r="F78" s="35">
        <f t="shared" si="6"/>
        <v>2.4206763505935669</v>
      </c>
      <c r="G78" s="36">
        <v>2.6894345283508301</v>
      </c>
      <c r="H78" s="36">
        <v>2.1519181728363037</v>
      </c>
      <c r="I78" s="34">
        <v>1.430899977684021</v>
      </c>
      <c r="J78" s="35">
        <f t="shared" si="7"/>
        <v>3.3319206635157266</v>
      </c>
      <c r="K78" s="36">
        <v>6.8571429252624512</v>
      </c>
      <c r="L78" s="36">
        <v>1.9243333339691162</v>
      </c>
      <c r="M78" s="37">
        <v>1.2142857313156128</v>
      </c>
      <c r="N78" s="2"/>
    </row>
    <row r="79" spans="1:14" x14ac:dyDescent="0.25">
      <c r="A79" s="11" t="str">
        <f t="shared" si="5"/>
        <v>AUT_2002</v>
      </c>
      <c r="B79" t="s">
        <v>6</v>
      </c>
      <c r="C79" s="7" t="s">
        <v>40</v>
      </c>
      <c r="D79" s="6">
        <v>2002</v>
      </c>
      <c r="E79" s="34">
        <f t="shared" si="8"/>
        <v>2.5227802197138467</v>
      </c>
      <c r="F79" s="35">
        <f t="shared" si="6"/>
        <v>1.8373429775238037</v>
      </c>
      <c r="G79" s="36">
        <v>2.0227677822113037</v>
      </c>
      <c r="H79" s="36">
        <v>1.6519181728363037</v>
      </c>
      <c r="I79" s="34">
        <v>1.4662333726882935</v>
      </c>
      <c r="J79" s="35">
        <f t="shared" si="7"/>
        <v>3.3319206635157266</v>
      </c>
      <c r="K79" s="36">
        <v>6.8571429252624512</v>
      </c>
      <c r="L79" s="36">
        <v>1.9243333339691162</v>
      </c>
      <c r="M79" s="37">
        <v>1.2142857313156128</v>
      </c>
      <c r="N79" s="2"/>
    </row>
    <row r="80" spans="1:14" x14ac:dyDescent="0.25">
      <c r="A80" s="11" t="str">
        <f t="shared" si="5"/>
        <v>AUT_2003</v>
      </c>
      <c r="B80" t="s">
        <v>6</v>
      </c>
      <c r="C80" s="7" t="s">
        <v>40</v>
      </c>
      <c r="D80" s="6">
        <v>2003</v>
      </c>
      <c r="E80" s="34">
        <f t="shared" si="8"/>
        <v>2.3433010379473367</v>
      </c>
      <c r="F80" s="35">
        <f t="shared" si="6"/>
        <v>1.5739054679870605</v>
      </c>
      <c r="G80" s="36">
        <v>1.7677676677703857</v>
      </c>
      <c r="H80" s="36">
        <v>1.3800432682037354</v>
      </c>
      <c r="I80" s="34">
        <v>0.91623330116271973</v>
      </c>
      <c r="J80" s="35">
        <f t="shared" si="7"/>
        <v>3.3319206635157266</v>
      </c>
      <c r="K80" s="36">
        <v>6.8571429252624512</v>
      </c>
      <c r="L80" s="36">
        <v>1.9243333339691162</v>
      </c>
      <c r="M80" s="37">
        <v>1.2142857313156128</v>
      </c>
      <c r="N80" s="2"/>
    </row>
    <row r="81" spans="1:14" x14ac:dyDescent="0.25">
      <c r="A81" s="11" t="str">
        <f t="shared" si="5"/>
        <v>AUT_2004</v>
      </c>
      <c r="B81" t="s">
        <v>6</v>
      </c>
      <c r="C81" s="7" t="s">
        <v>40</v>
      </c>
      <c r="D81" s="6">
        <v>2004</v>
      </c>
      <c r="E81" s="34">
        <f t="shared" si="8"/>
        <v>1.8877723813056946</v>
      </c>
      <c r="F81" s="35">
        <f t="shared" si="6"/>
        <v>1.5245695114135742</v>
      </c>
      <c r="G81" s="36">
        <v>1.6740176677703857</v>
      </c>
      <c r="H81" s="36">
        <v>1.3751213550567627</v>
      </c>
      <c r="I81" s="34">
        <v>0.90673327445983887</v>
      </c>
      <c r="J81" s="35">
        <f t="shared" si="7"/>
        <v>2.4569206635157266</v>
      </c>
      <c r="K81" s="36">
        <v>4.2321429252624512</v>
      </c>
      <c r="L81" s="36">
        <v>1.9243333339691162</v>
      </c>
      <c r="M81" s="37">
        <v>1.2142857313156128</v>
      </c>
      <c r="N81" s="2"/>
    </row>
    <row r="82" spans="1:14" x14ac:dyDescent="0.25">
      <c r="A82" s="11" t="str">
        <f t="shared" si="5"/>
        <v>AUT_2005</v>
      </c>
      <c r="B82" t="s">
        <v>6</v>
      </c>
      <c r="C82" s="7" t="s">
        <v>40</v>
      </c>
      <c r="D82" s="6">
        <v>2005</v>
      </c>
      <c r="E82" s="34">
        <f t="shared" si="8"/>
        <v>1.8420222004254658</v>
      </c>
      <c r="F82" s="35">
        <f t="shared" si="6"/>
        <v>1.5912022590637207</v>
      </c>
      <c r="G82" s="36">
        <v>1.6740176677703857</v>
      </c>
      <c r="H82" s="36">
        <v>1.5083868503570557</v>
      </c>
      <c r="I82" s="34">
        <v>0.49896669387817383</v>
      </c>
      <c r="J82" s="35">
        <f t="shared" si="7"/>
        <v>2.4569206635157266</v>
      </c>
      <c r="K82" s="36">
        <v>4.2321429252624512</v>
      </c>
      <c r="L82" s="36">
        <v>1.9243333339691162</v>
      </c>
      <c r="M82" s="37">
        <v>1.2142857313156128</v>
      </c>
      <c r="N82" s="2"/>
    </row>
    <row r="83" spans="1:14" x14ac:dyDescent="0.25">
      <c r="A83" s="11" t="str">
        <f t="shared" si="5"/>
        <v>AUT_2006</v>
      </c>
      <c r="B83" t="s">
        <v>6</v>
      </c>
      <c r="C83" s="7" t="s">
        <v>40</v>
      </c>
      <c r="D83" s="6">
        <v>2006</v>
      </c>
      <c r="E83" s="34">
        <f t="shared" si="8"/>
        <v>1.7703616619110107</v>
      </c>
      <c r="F83" s="35">
        <f t="shared" si="6"/>
        <v>1.3778039813041687</v>
      </c>
      <c r="G83" s="36">
        <v>1.2521427869796753</v>
      </c>
      <c r="H83" s="36">
        <v>1.5034651756286621</v>
      </c>
      <c r="I83" s="34">
        <v>0.49580001831054688</v>
      </c>
      <c r="J83" s="35">
        <f t="shared" si="7"/>
        <v>2.4569206635157266</v>
      </c>
      <c r="K83" s="36">
        <v>4.2321429252624512</v>
      </c>
      <c r="L83" s="36">
        <v>1.9243333339691162</v>
      </c>
      <c r="M83" s="37">
        <v>1.2142857313156128</v>
      </c>
      <c r="N83" s="2"/>
    </row>
    <row r="84" spans="1:14" x14ac:dyDescent="0.25">
      <c r="A84" s="11" t="str">
        <f t="shared" si="5"/>
        <v>AUT_2007</v>
      </c>
      <c r="B84" t="s">
        <v>6</v>
      </c>
      <c r="C84" s="7" t="s">
        <v>40</v>
      </c>
      <c r="D84" s="6">
        <v>2007</v>
      </c>
      <c r="E84" s="34">
        <f t="shared" si="8"/>
        <v>1.7690135637919109</v>
      </c>
      <c r="F84" s="35">
        <f t="shared" si="6"/>
        <v>1.3753430247306824</v>
      </c>
      <c r="G84" s="36">
        <v>1.2521427869796753</v>
      </c>
      <c r="H84" s="36">
        <v>1.4985432624816895</v>
      </c>
      <c r="I84" s="34">
        <v>0.49263334274291992</v>
      </c>
      <c r="J84" s="35">
        <f t="shared" si="7"/>
        <v>2.4569206635157266</v>
      </c>
      <c r="K84" s="36">
        <v>4.2321429252624512</v>
      </c>
      <c r="L84" s="36">
        <v>1.9243333339691162</v>
      </c>
      <c r="M84" s="37">
        <v>1.2142857313156128</v>
      </c>
      <c r="N84" s="2"/>
    </row>
    <row r="85" spans="1:14" x14ac:dyDescent="0.25">
      <c r="A85" s="11" t="str">
        <f t="shared" si="5"/>
        <v>AUT_2008</v>
      </c>
      <c r="B85" t="s">
        <v>6</v>
      </c>
      <c r="C85" s="7" t="s">
        <v>40</v>
      </c>
      <c r="D85" s="6">
        <v>2008</v>
      </c>
      <c r="E85" s="34">
        <f t="shared" si="8"/>
        <v>1.7104468941688538</v>
      </c>
      <c r="F85" s="35">
        <f t="shared" si="6"/>
        <v>1.3753430247306824</v>
      </c>
      <c r="G85" s="36">
        <v>1.2521427869796753</v>
      </c>
      <c r="H85" s="36">
        <v>1.4985432624816895</v>
      </c>
      <c r="I85" s="34">
        <v>0.51623332500457764</v>
      </c>
      <c r="J85" s="35">
        <f t="shared" si="7"/>
        <v>2.3319206635157266</v>
      </c>
      <c r="K85" s="36">
        <v>3.8571429252624512</v>
      </c>
      <c r="L85" s="36">
        <v>1.9243333339691162</v>
      </c>
      <c r="M85" s="37">
        <v>1.2142857313156128</v>
      </c>
      <c r="N85" s="2"/>
    </row>
    <row r="86" spans="1:14" x14ac:dyDescent="0.25">
      <c r="A86" s="11" t="str">
        <f t="shared" si="5"/>
        <v>AUT_2009</v>
      </c>
      <c r="B86" t="s">
        <v>6</v>
      </c>
      <c r="C86" s="7" t="s">
        <v>40</v>
      </c>
      <c r="D86" s="6">
        <v>2009</v>
      </c>
      <c r="E86" s="34">
        <f t="shared" si="8"/>
        <v>1.5123913486798604</v>
      </c>
      <c r="F86" s="35">
        <f t="shared" si="6"/>
        <v>1.3753430247306824</v>
      </c>
      <c r="G86" s="36">
        <v>1.2521427869796753</v>
      </c>
      <c r="H86" s="36">
        <v>1.4985432624816895</v>
      </c>
      <c r="I86" s="34">
        <v>0.51890003681182861</v>
      </c>
      <c r="J86" s="35">
        <f t="shared" si="7"/>
        <v>1.9349206686019897</v>
      </c>
      <c r="K86" s="36">
        <v>3.8571429252624512</v>
      </c>
      <c r="L86" s="36">
        <v>0.73333334922790527</v>
      </c>
      <c r="M86" s="37">
        <v>1.2142857313156128</v>
      </c>
      <c r="N86" s="2"/>
    </row>
    <row r="87" spans="1:14" x14ac:dyDescent="0.25">
      <c r="A87" s="11" t="str">
        <f t="shared" si="5"/>
        <v>AUT_2010</v>
      </c>
      <c r="B87" t="s">
        <v>6</v>
      </c>
      <c r="C87" s="7" t="s">
        <v>40</v>
      </c>
      <c r="D87" s="6">
        <v>2010</v>
      </c>
      <c r="E87" s="34">
        <f t="shared" si="8"/>
        <v>1.4944468935330708</v>
      </c>
      <c r="F87" s="35">
        <f t="shared" si="6"/>
        <v>1.3228430151939392</v>
      </c>
      <c r="G87" s="36">
        <v>1.2521427869796753</v>
      </c>
      <c r="H87" s="36">
        <v>1.3935432434082031</v>
      </c>
      <c r="I87" s="34">
        <v>0.51623332500457764</v>
      </c>
      <c r="J87" s="35">
        <f t="shared" si="7"/>
        <v>1.9349206686019897</v>
      </c>
      <c r="K87" s="36">
        <v>3.8571429252624512</v>
      </c>
      <c r="L87" s="36">
        <v>0.73333334922790527</v>
      </c>
      <c r="M87" s="37">
        <v>1.2142857313156128</v>
      </c>
      <c r="N87" s="2"/>
    </row>
    <row r="88" spans="1:14" x14ac:dyDescent="0.25">
      <c r="A88" s="11" t="str">
        <f t="shared" si="5"/>
        <v>AUT_2011</v>
      </c>
      <c r="B88" t="s">
        <v>6</v>
      </c>
      <c r="C88" s="7" t="s">
        <v>40</v>
      </c>
      <c r="D88" s="6">
        <v>2011</v>
      </c>
      <c r="E88" s="34">
        <f t="shared" si="8"/>
        <v>1.4902003606160481</v>
      </c>
      <c r="F88" s="35">
        <f t="shared" si="6"/>
        <v>1.3109367489814758</v>
      </c>
      <c r="G88" s="36">
        <v>1.2521427869796753</v>
      </c>
      <c r="H88" s="36">
        <v>1.3697307109832764</v>
      </c>
      <c r="I88" s="34">
        <v>0.51456665992736816</v>
      </c>
      <c r="J88" s="35">
        <f t="shared" si="7"/>
        <v>1.9349206686019897</v>
      </c>
      <c r="K88" s="36">
        <v>3.8571429252624512</v>
      </c>
      <c r="L88" s="36">
        <v>0.73333334922790527</v>
      </c>
      <c r="M88" s="37">
        <v>1.2142857313156128</v>
      </c>
      <c r="N88" s="2"/>
    </row>
    <row r="89" spans="1:14" x14ac:dyDescent="0.25">
      <c r="A89" s="11" t="str">
        <f t="shared" si="5"/>
        <v>AUT_2012</v>
      </c>
      <c r="B89" t="s">
        <v>6</v>
      </c>
      <c r="C89" s="7" t="s">
        <v>40</v>
      </c>
      <c r="D89" s="6">
        <v>2012</v>
      </c>
      <c r="E89" s="34">
        <f t="shared" si="8"/>
        <v>1.4268670380115509</v>
      </c>
      <c r="F89" s="35">
        <f t="shared" si="6"/>
        <v>1.1234367787837982</v>
      </c>
      <c r="G89" s="36">
        <v>1.2521427869796753</v>
      </c>
      <c r="H89" s="36">
        <v>0.99473077058792114</v>
      </c>
      <c r="I89" s="34">
        <v>0.50956666469573975</v>
      </c>
      <c r="J89" s="35">
        <f t="shared" si="7"/>
        <v>1.9349206686019897</v>
      </c>
      <c r="K89" s="36">
        <v>3.8571429252624512</v>
      </c>
      <c r="L89" s="36">
        <v>0.73333334922790527</v>
      </c>
      <c r="M89" s="37">
        <v>1.2142857313156128</v>
      </c>
      <c r="N89" s="2"/>
    </row>
    <row r="90" spans="1:14" x14ac:dyDescent="0.25">
      <c r="A90" s="11" t="str">
        <f t="shared" si="5"/>
        <v>AUT_2013</v>
      </c>
      <c r="B90" t="s">
        <v>6</v>
      </c>
      <c r="C90" s="7" t="s">
        <v>40</v>
      </c>
      <c r="D90" s="6">
        <v>2013</v>
      </c>
      <c r="E90" s="34">
        <f t="shared" si="8"/>
        <v>1.4265892604986827</v>
      </c>
      <c r="F90" s="35">
        <f t="shared" si="6"/>
        <v>1.1234367787837982</v>
      </c>
      <c r="G90" s="36">
        <v>1.2521427869796753</v>
      </c>
      <c r="H90" s="36">
        <v>0.99473077058792114</v>
      </c>
      <c r="I90" s="34">
        <v>0.50789999961853027</v>
      </c>
      <c r="J90" s="35">
        <f t="shared" si="7"/>
        <v>1.9349206686019897</v>
      </c>
      <c r="K90" s="36">
        <v>3.8571429252624512</v>
      </c>
      <c r="L90" s="36">
        <v>0.73333334922790527</v>
      </c>
      <c r="M90" s="37">
        <v>1.2142857313156128</v>
      </c>
      <c r="N90" s="2"/>
    </row>
    <row r="91" spans="1:14" x14ac:dyDescent="0.25">
      <c r="A91" s="11" t="str">
        <f t="shared" si="5"/>
        <v>AUT_2014</v>
      </c>
      <c r="B91" t="s">
        <v>6</v>
      </c>
      <c r="C91" s="7" t="s">
        <v>40</v>
      </c>
      <c r="D91" s="6">
        <v>2014</v>
      </c>
      <c r="E91" s="34">
        <f t="shared" ref="E91:E95" si="9">IF(AND(G91=".",H91=".",I91=".",K91=".",L91=".",M91="."),".",AVERAGE(G91,H91,I91,K91,L91,M91))</f>
        <v>1.4243638217449188</v>
      </c>
      <c r="F91" s="35">
        <f t="shared" si="6"/>
        <v>1.1167604625225067</v>
      </c>
      <c r="G91" s="36">
        <v>1.2414286136627197</v>
      </c>
      <c r="H91" s="36">
        <v>0.9920923113822937</v>
      </c>
      <c r="I91" s="34">
        <v>0.50789999961853027</v>
      </c>
      <c r="J91" s="35">
        <f t="shared" si="7"/>
        <v>1.9349206686019897</v>
      </c>
      <c r="K91" s="36">
        <v>3.8571429252624512</v>
      </c>
      <c r="L91" s="36">
        <v>0.73333334922790527</v>
      </c>
      <c r="M91" s="37">
        <v>1.2142857313156128</v>
      </c>
      <c r="N91" s="2"/>
    </row>
    <row r="92" spans="1:14" x14ac:dyDescent="0.25">
      <c r="A92" s="11" t="str">
        <f t="shared" si="5"/>
        <v>AUT_2015</v>
      </c>
      <c r="B92" t="s">
        <v>6</v>
      </c>
      <c r="C92" s="7" t="s">
        <v>40</v>
      </c>
      <c r="D92" s="6">
        <v>2015</v>
      </c>
      <c r="E92" s="34">
        <f t="shared" si="9"/>
        <v>1.4221383631229401</v>
      </c>
      <c r="F92" s="35">
        <f t="shared" si="6"/>
        <v>1.1100840866565704</v>
      </c>
      <c r="G92" s="36">
        <v>1.2307143211364746</v>
      </c>
      <c r="H92" s="36">
        <v>0.98945385217666626</v>
      </c>
      <c r="I92" s="34">
        <v>0.50789999961853027</v>
      </c>
      <c r="J92" s="35">
        <f t="shared" si="7"/>
        <v>1.9349206686019897</v>
      </c>
      <c r="K92" s="36">
        <v>3.8571429252624512</v>
      </c>
      <c r="L92" s="36">
        <v>0.73333334922790527</v>
      </c>
      <c r="M92" s="37">
        <v>1.2142857313156128</v>
      </c>
      <c r="N92" s="2"/>
    </row>
    <row r="93" spans="1:14" x14ac:dyDescent="0.25">
      <c r="A93" s="11" t="str">
        <f t="shared" si="5"/>
        <v>AUT_2016</v>
      </c>
      <c r="B93" t="s">
        <v>6</v>
      </c>
      <c r="C93" s="7" t="s">
        <v>40</v>
      </c>
      <c r="D93" s="6">
        <v>2016</v>
      </c>
      <c r="E93" s="34">
        <f t="shared" si="9"/>
        <v>1.4199129045009613</v>
      </c>
      <c r="F93" s="35">
        <f t="shared" si="6"/>
        <v>1.1034077107906342</v>
      </c>
      <c r="G93" s="36">
        <v>1.2200000286102295</v>
      </c>
      <c r="H93" s="36">
        <v>0.98681539297103882</v>
      </c>
      <c r="I93" s="34">
        <v>0.50789999961853027</v>
      </c>
      <c r="J93" s="35">
        <f t="shared" si="7"/>
        <v>1.9349206686019897</v>
      </c>
      <c r="K93" s="36">
        <v>3.8571429252624512</v>
      </c>
      <c r="L93" s="36">
        <v>0.73333334922790527</v>
      </c>
      <c r="M93" s="37">
        <v>1.2142857313156128</v>
      </c>
      <c r="N93" s="2"/>
    </row>
    <row r="94" spans="1:14" x14ac:dyDescent="0.25">
      <c r="A94" s="11" t="str">
        <f t="shared" si="5"/>
        <v>AUT_2017</v>
      </c>
      <c r="B94" t="s">
        <v>6</v>
      </c>
      <c r="C94" s="7" t="s">
        <v>40</v>
      </c>
      <c r="D94" s="6">
        <v>2017</v>
      </c>
      <c r="E94" s="34">
        <f t="shared" si="9"/>
        <v>1.4176874458789825</v>
      </c>
      <c r="F94" s="35">
        <f t="shared" si="6"/>
        <v>1.0967313349246979</v>
      </c>
      <c r="G94" s="36">
        <v>1.2092857360839844</v>
      </c>
      <c r="H94" s="36">
        <v>0.98417693376541138</v>
      </c>
      <c r="I94" s="34">
        <v>0.50789999961853027</v>
      </c>
      <c r="J94" s="35">
        <f t="shared" si="7"/>
        <v>1.9349206686019897</v>
      </c>
      <c r="K94" s="36">
        <v>3.8571429252624512</v>
      </c>
      <c r="L94" s="36">
        <v>0.73333334922790527</v>
      </c>
      <c r="M94" s="37">
        <v>1.2142857313156128</v>
      </c>
      <c r="N94" s="2"/>
    </row>
    <row r="95" spans="1:14" x14ac:dyDescent="0.25">
      <c r="A95" s="11" t="str">
        <f t="shared" si="5"/>
        <v>AUT_2018</v>
      </c>
      <c r="B95" t="s">
        <v>6</v>
      </c>
      <c r="C95" s="7" t="s">
        <v>40</v>
      </c>
      <c r="D95" s="6">
        <v>2018</v>
      </c>
      <c r="E95" s="34">
        <f t="shared" si="9"/>
        <v>1.3916524549325306</v>
      </c>
      <c r="F95" s="35">
        <f t="shared" si="6"/>
        <v>1.0900549590587616</v>
      </c>
      <c r="G95" s="36">
        <v>1.1985714435577393</v>
      </c>
      <c r="H95" s="36">
        <v>0.98153847455978394</v>
      </c>
      <c r="I95" s="34">
        <v>0.50789999961853027</v>
      </c>
      <c r="J95" s="35">
        <f t="shared" si="7"/>
        <v>1.8873016039530437</v>
      </c>
      <c r="K95" s="36">
        <v>3.8571429252624512</v>
      </c>
      <c r="L95" s="36">
        <v>0.73333334922790527</v>
      </c>
      <c r="M95" s="37">
        <v>1.0714285373687744</v>
      </c>
      <c r="N95" s="2"/>
    </row>
    <row r="96" spans="1:14" x14ac:dyDescent="0.25">
      <c r="A96" s="11" t="str">
        <f t="shared" si="5"/>
        <v>BEL_1975</v>
      </c>
      <c r="B96" s="14" t="s">
        <v>7</v>
      </c>
      <c r="C96" s="8" t="s">
        <v>41</v>
      </c>
      <c r="D96" s="4">
        <v>1975</v>
      </c>
      <c r="E96" s="30">
        <f t="shared" si="8"/>
        <v>5.5444529056549072</v>
      </c>
      <c r="F96" s="31">
        <f t="shared" si="6"/>
        <v>5.0295255184173584</v>
      </c>
      <c r="G96" s="32">
        <v>4.1270766258239746</v>
      </c>
      <c r="H96" s="32">
        <v>5.9319744110107422</v>
      </c>
      <c r="I96" s="30">
        <v>5.6851663589477539</v>
      </c>
      <c r="J96" s="31">
        <f t="shared" si="7"/>
        <v>5.8408333460489912</v>
      </c>
      <c r="K96" s="32">
        <v>6.75</v>
      </c>
      <c r="L96" s="32">
        <v>6.5225000381469727</v>
      </c>
      <c r="M96" s="33">
        <v>4.25</v>
      </c>
      <c r="N96" s="2"/>
    </row>
    <row r="97" spans="1:14" x14ac:dyDescent="0.25">
      <c r="A97" s="11" t="str">
        <f t="shared" si="5"/>
        <v>BEL_1976</v>
      </c>
      <c r="B97" t="s">
        <v>7</v>
      </c>
      <c r="C97" s="8" t="s">
        <v>41</v>
      </c>
      <c r="D97" s="4">
        <v>1976</v>
      </c>
      <c r="E97" s="30">
        <f t="shared" si="8"/>
        <v>5.5444529056549072</v>
      </c>
      <c r="F97" s="31">
        <f t="shared" si="6"/>
        <v>5.0295255184173584</v>
      </c>
      <c r="G97" s="32">
        <v>4.1270766258239746</v>
      </c>
      <c r="H97" s="32">
        <v>5.9319744110107422</v>
      </c>
      <c r="I97" s="30">
        <v>5.6851663589477539</v>
      </c>
      <c r="J97" s="31">
        <f t="shared" si="7"/>
        <v>5.8408333460489912</v>
      </c>
      <c r="K97" s="32">
        <v>6.75</v>
      </c>
      <c r="L97" s="32">
        <v>6.5225000381469727</v>
      </c>
      <c r="M97" s="33">
        <v>4.25</v>
      </c>
      <c r="N97" s="2"/>
    </row>
    <row r="98" spans="1:14" x14ac:dyDescent="0.25">
      <c r="A98" s="11" t="str">
        <f t="shared" si="5"/>
        <v>BEL_1977</v>
      </c>
      <c r="B98" t="s">
        <v>7</v>
      </c>
      <c r="C98" s="8" t="s">
        <v>41</v>
      </c>
      <c r="D98" s="4">
        <v>1977</v>
      </c>
      <c r="E98" s="30">
        <f t="shared" si="8"/>
        <v>5.5444529056549072</v>
      </c>
      <c r="F98" s="31">
        <f t="shared" si="6"/>
        <v>5.0295255184173584</v>
      </c>
      <c r="G98" s="32">
        <v>4.1270766258239746</v>
      </c>
      <c r="H98" s="32">
        <v>5.9319744110107422</v>
      </c>
      <c r="I98" s="30">
        <v>5.6851663589477539</v>
      </c>
      <c r="J98" s="31">
        <f t="shared" si="7"/>
        <v>5.8408333460489912</v>
      </c>
      <c r="K98" s="32">
        <v>6.75</v>
      </c>
      <c r="L98" s="32">
        <v>6.5225000381469727</v>
      </c>
      <c r="M98" s="33">
        <v>4.25</v>
      </c>
      <c r="N98" s="2"/>
    </row>
    <row r="99" spans="1:14" x14ac:dyDescent="0.25">
      <c r="A99" s="11" t="str">
        <f t="shared" si="5"/>
        <v>BEL_1978</v>
      </c>
      <c r="B99" t="s">
        <v>7</v>
      </c>
      <c r="C99" s="8" t="s">
        <v>41</v>
      </c>
      <c r="D99" s="4">
        <v>1978</v>
      </c>
      <c r="E99" s="30">
        <f t="shared" si="8"/>
        <v>5.5444529056549072</v>
      </c>
      <c r="F99" s="31">
        <f t="shared" si="6"/>
        <v>5.0295255184173584</v>
      </c>
      <c r="G99" s="32">
        <v>4.1270766258239746</v>
      </c>
      <c r="H99" s="32">
        <v>5.9319744110107422</v>
      </c>
      <c r="I99" s="30">
        <v>5.6851663589477539</v>
      </c>
      <c r="J99" s="31">
        <f t="shared" si="7"/>
        <v>5.8408333460489912</v>
      </c>
      <c r="K99" s="32">
        <v>6.75</v>
      </c>
      <c r="L99" s="32">
        <v>6.5225000381469727</v>
      </c>
      <c r="M99" s="33">
        <v>4.25</v>
      </c>
      <c r="N99" s="2"/>
    </row>
    <row r="100" spans="1:14" x14ac:dyDescent="0.25">
      <c r="A100" s="11" t="str">
        <f t="shared" si="5"/>
        <v>BEL_1979</v>
      </c>
      <c r="B100" t="s">
        <v>7</v>
      </c>
      <c r="C100" s="8" t="s">
        <v>41</v>
      </c>
      <c r="D100" s="4">
        <v>1979</v>
      </c>
      <c r="E100" s="30">
        <f t="shared" si="8"/>
        <v>5.5444529056549072</v>
      </c>
      <c r="F100" s="31">
        <f t="shared" si="6"/>
        <v>5.0295255184173584</v>
      </c>
      <c r="G100" s="32">
        <v>4.1270766258239746</v>
      </c>
      <c r="H100" s="32">
        <v>5.9319744110107422</v>
      </c>
      <c r="I100" s="30">
        <v>5.6851663589477539</v>
      </c>
      <c r="J100" s="31">
        <f t="shared" si="7"/>
        <v>5.8408333460489912</v>
      </c>
      <c r="K100" s="32">
        <v>6.75</v>
      </c>
      <c r="L100" s="32">
        <v>6.5225000381469727</v>
      </c>
      <c r="M100" s="33">
        <v>4.25</v>
      </c>
      <c r="N100" s="2"/>
    </row>
    <row r="101" spans="1:14" x14ac:dyDescent="0.25">
      <c r="A101" s="11" t="str">
        <f t="shared" si="5"/>
        <v>BEL_1980</v>
      </c>
      <c r="B101" t="s">
        <v>7</v>
      </c>
      <c r="C101" s="8" t="s">
        <v>41</v>
      </c>
      <c r="D101" s="4">
        <v>1980</v>
      </c>
      <c r="E101" s="30">
        <f t="shared" si="8"/>
        <v>5.5444529056549072</v>
      </c>
      <c r="F101" s="31">
        <f t="shared" si="6"/>
        <v>5.0295255184173584</v>
      </c>
      <c r="G101" s="32">
        <v>4.1270766258239746</v>
      </c>
      <c r="H101" s="32">
        <v>5.9319744110107422</v>
      </c>
      <c r="I101" s="30">
        <v>5.6851663589477539</v>
      </c>
      <c r="J101" s="31">
        <f t="shared" si="7"/>
        <v>5.8408333460489912</v>
      </c>
      <c r="K101" s="32">
        <v>6.75</v>
      </c>
      <c r="L101" s="32">
        <v>6.5225000381469727</v>
      </c>
      <c r="M101" s="33">
        <v>4.25</v>
      </c>
      <c r="N101" s="2"/>
    </row>
    <row r="102" spans="1:14" x14ac:dyDescent="0.25">
      <c r="A102" s="11" t="str">
        <f t="shared" si="5"/>
        <v>BEL_1981</v>
      </c>
      <c r="B102" t="s">
        <v>7</v>
      </c>
      <c r="C102" s="8" t="s">
        <v>41</v>
      </c>
      <c r="D102" s="4">
        <v>1981</v>
      </c>
      <c r="E102" s="30">
        <f t="shared" si="8"/>
        <v>5.5444529056549072</v>
      </c>
      <c r="F102" s="31">
        <f t="shared" si="6"/>
        <v>5.0295255184173584</v>
      </c>
      <c r="G102" s="32">
        <v>4.1270766258239746</v>
      </c>
      <c r="H102" s="32">
        <v>5.9319744110107422</v>
      </c>
      <c r="I102" s="30">
        <v>5.6851663589477539</v>
      </c>
      <c r="J102" s="31">
        <f t="shared" si="7"/>
        <v>5.8408333460489912</v>
      </c>
      <c r="K102" s="32">
        <v>6.75</v>
      </c>
      <c r="L102" s="32">
        <v>6.5225000381469727</v>
      </c>
      <c r="M102" s="33">
        <v>4.25</v>
      </c>
      <c r="N102" s="2"/>
    </row>
    <row r="103" spans="1:14" x14ac:dyDescent="0.25">
      <c r="A103" s="11" t="str">
        <f t="shared" si="5"/>
        <v>BEL_1982</v>
      </c>
      <c r="B103" t="s">
        <v>7</v>
      </c>
      <c r="C103" s="8" t="s">
        <v>41</v>
      </c>
      <c r="D103" s="4">
        <v>1982</v>
      </c>
      <c r="E103" s="30">
        <f t="shared" si="8"/>
        <v>5.5444529056549072</v>
      </c>
      <c r="F103" s="31">
        <f t="shared" si="6"/>
        <v>5.0295255184173584</v>
      </c>
      <c r="G103" s="32">
        <v>4.1270766258239746</v>
      </c>
      <c r="H103" s="32">
        <v>5.9319744110107422</v>
      </c>
      <c r="I103" s="30">
        <v>5.6851663589477539</v>
      </c>
      <c r="J103" s="31">
        <f t="shared" si="7"/>
        <v>5.8408333460489912</v>
      </c>
      <c r="K103" s="32">
        <v>6.75</v>
      </c>
      <c r="L103" s="32">
        <v>6.5225000381469727</v>
      </c>
      <c r="M103" s="33">
        <v>4.25</v>
      </c>
      <c r="N103" s="2"/>
    </row>
    <row r="104" spans="1:14" x14ac:dyDescent="0.25">
      <c r="A104" s="11" t="str">
        <f t="shared" si="5"/>
        <v>BEL_1983</v>
      </c>
      <c r="B104" t="s">
        <v>7</v>
      </c>
      <c r="C104" s="8" t="s">
        <v>41</v>
      </c>
      <c r="D104" s="4">
        <v>1983</v>
      </c>
      <c r="E104" s="30">
        <f t="shared" si="8"/>
        <v>5.5027862389882403</v>
      </c>
      <c r="F104" s="31">
        <f t="shared" si="6"/>
        <v>4.9045255184173584</v>
      </c>
      <c r="G104" s="32">
        <v>4.1270766258239746</v>
      </c>
      <c r="H104" s="32">
        <v>5.6819744110107422</v>
      </c>
      <c r="I104" s="30">
        <v>5.6851663589477539</v>
      </c>
      <c r="J104" s="31">
        <f t="shared" si="7"/>
        <v>5.8408333460489912</v>
      </c>
      <c r="K104" s="32">
        <v>6.75</v>
      </c>
      <c r="L104" s="32">
        <v>6.5225000381469727</v>
      </c>
      <c r="M104" s="33">
        <v>4.25</v>
      </c>
      <c r="N104" s="2"/>
    </row>
    <row r="105" spans="1:14" x14ac:dyDescent="0.25">
      <c r="A105" s="11" t="str">
        <f t="shared" si="5"/>
        <v>BEL_1984</v>
      </c>
      <c r="B105" t="s">
        <v>7</v>
      </c>
      <c r="C105" s="8" t="s">
        <v>41</v>
      </c>
      <c r="D105" s="4">
        <v>1984</v>
      </c>
      <c r="E105" s="30">
        <f t="shared" si="8"/>
        <v>5.5027862389882403</v>
      </c>
      <c r="F105" s="31">
        <f t="shared" si="6"/>
        <v>4.9045255184173584</v>
      </c>
      <c r="G105" s="32">
        <v>4.1270766258239746</v>
      </c>
      <c r="H105" s="32">
        <v>5.6819744110107422</v>
      </c>
      <c r="I105" s="30">
        <v>5.6851663589477539</v>
      </c>
      <c r="J105" s="31">
        <f t="shared" si="7"/>
        <v>5.8408333460489912</v>
      </c>
      <c r="K105" s="32">
        <v>6.75</v>
      </c>
      <c r="L105" s="32">
        <v>6.5225000381469727</v>
      </c>
      <c r="M105" s="33">
        <v>4.25</v>
      </c>
      <c r="N105" s="2"/>
    </row>
    <row r="106" spans="1:14" x14ac:dyDescent="0.25">
      <c r="A106" s="11" t="str">
        <f t="shared" si="5"/>
        <v>BEL_1985</v>
      </c>
      <c r="B106" t="s">
        <v>7</v>
      </c>
      <c r="C106" s="8" t="s">
        <v>41</v>
      </c>
      <c r="D106" s="4">
        <v>1985</v>
      </c>
      <c r="E106" s="30">
        <f t="shared" si="8"/>
        <v>5.5027862389882403</v>
      </c>
      <c r="F106" s="31">
        <f t="shared" si="6"/>
        <v>4.9045255184173584</v>
      </c>
      <c r="G106" s="32">
        <v>4.1270766258239746</v>
      </c>
      <c r="H106" s="32">
        <v>5.6819744110107422</v>
      </c>
      <c r="I106" s="30">
        <v>5.6851663589477539</v>
      </c>
      <c r="J106" s="31">
        <f t="shared" si="7"/>
        <v>5.8408333460489912</v>
      </c>
      <c r="K106" s="32">
        <v>6.75</v>
      </c>
      <c r="L106" s="32">
        <v>6.5225000381469727</v>
      </c>
      <c r="M106" s="33">
        <v>4.25</v>
      </c>
      <c r="N106" s="2"/>
    </row>
    <row r="107" spans="1:14" x14ac:dyDescent="0.25">
      <c r="A107" s="11" t="str">
        <f t="shared" si="5"/>
        <v>BEL_1986</v>
      </c>
      <c r="B107" t="s">
        <v>7</v>
      </c>
      <c r="C107" s="8" t="s">
        <v>41</v>
      </c>
      <c r="D107" s="4">
        <v>1986</v>
      </c>
      <c r="E107" s="30">
        <f t="shared" si="8"/>
        <v>5.5027862389882403</v>
      </c>
      <c r="F107" s="31">
        <f t="shared" si="6"/>
        <v>4.9045255184173584</v>
      </c>
      <c r="G107" s="32">
        <v>4.1270766258239746</v>
      </c>
      <c r="H107" s="32">
        <v>5.6819744110107422</v>
      </c>
      <c r="I107" s="30">
        <v>5.6851663589477539</v>
      </c>
      <c r="J107" s="31">
        <f t="shared" si="7"/>
        <v>5.8408333460489912</v>
      </c>
      <c r="K107" s="32">
        <v>6.75</v>
      </c>
      <c r="L107" s="32">
        <v>6.5225000381469727</v>
      </c>
      <c r="M107" s="33">
        <v>4.25</v>
      </c>
      <c r="N107" s="2"/>
    </row>
    <row r="108" spans="1:14" x14ac:dyDescent="0.25">
      <c r="A108" s="11" t="str">
        <f t="shared" si="5"/>
        <v>BEL_1987</v>
      </c>
      <c r="B108" t="s">
        <v>7</v>
      </c>
      <c r="C108" s="8" t="s">
        <v>41</v>
      </c>
      <c r="D108" s="4">
        <v>1987</v>
      </c>
      <c r="E108" s="30">
        <f t="shared" si="8"/>
        <v>5.3777862389882403</v>
      </c>
      <c r="F108" s="31">
        <f t="shared" si="6"/>
        <v>4.9045255184173584</v>
      </c>
      <c r="G108" s="32">
        <v>4.1270766258239746</v>
      </c>
      <c r="H108" s="32">
        <v>5.6819744110107422</v>
      </c>
      <c r="I108" s="30">
        <v>5.6851663589477539</v>
      </c>
      <c r="J108" s="31">
        <f t="shared" si="7"/>
        <v>5.5908333460489912</v>
      </c>
      <c r="K108" s="32">
        <v>6.75</v>
      </c>
      <c r="L108" s="32">
        <v>6.5225000381469727</v>
      </c>
      <c r="M108" s="33">
        <v>3.5</v>
      </c>
      <c r="N108" s="2"/>
    </row>
    <row r="109" spans="1:14" x14ac:dyDescent="0.25">
      <c r="A109" s="11" t="str">
        <f t="shared" si="5"/>
        <v>BEL_1988</v>
      </c>
      <c r="B109" t="s">
        <v>7</v>
      </c>
      <c r="C109" s="8" t="s">
        <v>41</v>
      </c>
      <c r="D109" s="4">
        <v>1988</v>
      </c>
      <c r="E109" s="30">
        <f t="shared" si="8"/>
        <v>5.3777862389882403</v>
      </c>
      <c r="F109" s="31">
        <f t="shared" si="6"/>
        <v>4.9045255184173584</v>
      </c>
      <c r="G109" s="32">
        <v>4.1270766258239746</v>
      </c>
      <c r="H109" s="32">
        <v>5.6819744110107422</v>
      </c>
      <c r="I109" s="30">
        <v>5.6851663589477539</v>
      </c>
      <c r="J109" s="31">
        <f t="shared" si="7"/>
        <v>5.5908333460489912</v>
      </c>
      <c r="K109" s="32">
        <v>6.75</v>
      </c>
      <c r="L109" s="32">
        <v>6.5225000381469727</v>
      </c>
      <c r="M109" s="33">
        <v>3.5</v>
      </c>
      <c r="N109" s="2"/>
    </row>
    <row r="110" spans="1:14" x14ac:dyDescent="0.25">
      <c r="A110" s="11" t="str">
        <f t="shared" si="5"/>
        <v>BEL_1989</v>
      </c>
      <c r="B110" t="s">
        <v>7</v>
      </c>
      <c r="C110" s="8" t="s">
        <v>41</v>
      </c>
      <c r="D110" s="4">
        <v>1989</v>
      </c>
      <c r="E110" s="30">
        <f t="shared" si="8"/>
        <v>5.3777862389882403</v>
      </c>
      <c r="F110" s="31">
        <f t="shared" si="6"/>
        <v>4.9045255184173584</v>
      </c>
      <c r="G110" s="32">
        <v>4.1270766258239746</v>
      </c>
      <c r="H110" s="32">
        <v>5.6819744110107422</v>
      </c>
      <c r="I110" s="30">
        <v>5.6851663589477539</v>
      </c>
      <c r="J110" s="31">
        <f t="shared" si="7"/>
        <v>5.5908333460489912</v>
      </c>
      <c r="K110" s="32">
        <v>6.75</v>
      </c>
      <c r="L110" s="32">
        <v>6.5225000381469727</v>
      </c>
      <c r="M110" s="33">
        <v>3.5</v>
      </c>
      <c r="N110" s="2"/>
    </row>
    <row r="111" spans="1:14" x14ac:dyDescent="0.25">
      <c r="A111" s="11" t="str">
        <f t="shared" si="5"/>
        <v>BEL_1990</v>
      </c>
      <c r="B111" t="s">
        <v>7</v>
      </c>
      <c r="C111" s="8" t="s">
        <v>41</v>
      </c>
      <c r="D111" s="4">
        <v>1990</v>
      </c>
      <c r="E111" s="30">
        <f t="shared" si="8"/>
        <v>5.0444529056549072</v>
      </c>
      <c r="F111" s="31">
        <f t="shared" si="6"/>
        <v>4.9045255184173584</v>
      </c>
      <c r="G111" s="32">
        <v>4.1270766258239746</v>
      </c>
      <c r="H111" s="32">
        <v>5.6819744110107422</v>
      </c>
      <c r="I111" s="30">
        <v>5.6851663589477539</v>
      </c>
      <c r="J111" s="31">
        <f t="shared" si="7"/>
        <v>4.9241666793823242</v>
      </c>
      <c r="K111" s="32">
        <v>6.75</v>
      </c>
      <c r="L111" s="32">
        <v>6.5225000381469727</v>
      </c>
      <c r="M111" s="33">
        <v>1.5</v>
      </c>
      <c r="N111" s="2"/>
    </row>
    <row r="112" spans="1:14" x14ac:dyDescent="0.25">
      <c r="A112" s="11" t="str">
        <f t="shared" si="5"/>
        <v>BEL_1991</v>
      </c>
      <c r="B112" t="s">
        <v>7</v>
      </c>
      <c r="C112" s="8" t="s">
        <v>41</v>
      </c>
      <c r="D112" s="4">
        <v>1991</v>
      </c>
      <c r="E112" s="30">
        <f t="shared" si="8"/>
        <v>4.9819529056549072</v>
      </c>
      <c r="F112" s="31">
        <f t="shared" si="6"/>
        <v>4.9045255184173584</v>
      </c>
      <c r="G112" s="32">
        <v>4.1270766258239746</v>
      </c>
      <c r="H112" s="32">
        <v>5.6819744110107422</v>
      </c>
      <c r="I112" s="30">
        <v>5.6851663589477539</v>
      </c>
      <c r="J112" s="31">
        <f t="shared" si="7"/>
        <v>4.7991666793823242</v>
      </c>
      <c r="K112" s="32">
        <v>6.375</v>
      </c>
      <c r="L112" s="32">
        <v>6.5225000381469727</v>
      </c>
      <c r="M112" s="33">
        <v>1.5</v>
      </c>
      <c r="N112" s="2"/>
    </row>
    <row r="113" spans="1:14" x14ac:dyDescent="0.25">
      <c r="A113" s="11" t="str">
        <f t="shared" si="5"/>
        <v>BEL_1992</v>
      </c>
      <c r="B113" t="s">
        <v>7</v>
      </c>
      <c r="C113" s="8" t="s">
        <v>41</v>
      </c>
      <c r="D113" s="4">
        <v>1992</v>
      </c>
      <c r="E113" s="30">
        <f t="shared" si="8"/>
        <v>4.9819529056549072</v>
      </c>
      <c r="F113" s="31">
        <f t="shared" si="6"/>
        <v>4.9045255184173584</v>
      </c>
      <c r="G113" s="32">
        <v>4.1270766258239746</v>
      </c>
      <c r="H113" s="32">
        <v>5.6819744110107422</v>
      </c>
      <c r="I113" s="30">
        <v>5.6851663589477539</v>
      </c>
      <c r="J113" s="31">
        <f t="shared" si="7"/>
        <v>4.7991666793823242</v>
      </c>
      <c r="K113" s="32">
        <v>6.375</v>
      </c>
      <c r="L113" s="32">
        <v>6.5225000381469727</v>
      </c>
      <c r="M113" s="33">
        <v>1.5</v>
      </c>
      <c r="N113" s="2"/>
    </row>
    <row r="114" spans="1:14" x14ac:dyDescent="0.25">
      <c r="A114" s="11" t="str">
        <f t="shared" si="5"/>
        <v>BEL_1993</v>
      </c>
      <c r="B114" t="s">
        <v>7</v>
      </c>
      <c r="C114" s="8" t="s">
        <v>41</v>
      </c>
      <c r="D114" s="4">
        <v>1993</v>
      </c>
      <c r="E114" s="30">
        <f t="shared" si="8"/>
        <v>4.8152862389882403</v>
      </c>
      <c r="F114" s="31">
        <f t="shared" si="6"/>
        <v>4.9045255184173584</v>
      </c>
      <c r="G114" s="32">
        <v>4.1270766258239746</v>
      </c>
      <c r="H114" s="32">
        <v>5.6819744110107422</v>
      </c>
      <c r="I114" s="30">
        <v>5.6851663589477539</v>
      </c>
      <c r="J114" s="31">
        <f t="shared" si="7"/>
        <v>4.4658333460489912</v>
      </c>
      <c r="K114" s="32">
        <v>6.375</v>
      </c>
      <c r="L114" s="32">
        <v>5.5225000381469727</v>
      </c>
      <c r="M114" s="33">
        <v>1.5</v>
      </c>
      <c r="N114" s="2"/>
    </row>
    <row r="115" spans="1:14" x14ac:dyDescent="0.25">
      <c r="A115" s="11" t="str">
        <f t="shared" si="5"/>
        <v>BEL_1994</v>
      </c>
      <c r="B115" t="s">
        <v>7</v>
      </c>
      <c r="C115" s="8" t="s">
        <v>41</v>
      </c>
      <c r="D115" s="4">
        <v>1994</v>
      </c>
      <c r="E115" s="30">
        <f t="shared" si="8"/>
        <v>4.8152862389882403</v>
      </c>
      <c r="F115" s="31">
        <f t="shared" si="6"/>
        <v>4.9045255184173584</v>
      </c>
      <c r="G115" s="32">
        <v>4.1270766258239746</v>
      </c>
      <c r="H115" s="32">
        <v>5.6819744110107422</v>
      </c>
      <c r="I115" s="30">
        <v>5.6851663589477539</v>
      </c>
      <c r="J115" s="31">
        <f t="shared" si="7"/>
        <v>4.4658333460489912</v>
      </c>
      <c r="K115" s="32">
        <v>6.375</v>
      </c>
      <c r="L115" s="32">
        <v>5.5225000381469727</v>
      </c>
      <c r="M115" s="33">
        <v>1.5</v>
      </c>
      <c r="N115" s="2"/>
    </row>
    <row r="116" spans="1:14" x14ac:dyDescent="0.25">
      <c r="A116" s="11" t="str">
        <f t="shared" si="5"/>
        <v>BEL_1995</v>
      </c>
      <c r="B116" t="s">
        <v>7</v>
      </c>
      <c r="C116" s="8" t="s">
        <v>41</v>
      </c>
      <c r="D116" s="4">
        <v>1995</v>
      </c>
      <c r="E116" s="30">
        <f t="shared" si="8"/>
        <v>4.2076828082402544</v>
      </c>
      <c r="F116" s="31">
        <f t="shared" si="6"/>
        <v>4.4833817481994629</v>
      </c>
      <c r="G116" s="32">
        <v>4.1270766258239746</v>
      </c>
      <c r="H116" s="32">
        <v>4.8396868705749512</v>
      </c>
      <c r="I116" s="30">
        <v>5.3518333435058594</v>
      </c>
      <c r="J116" s="31">
        <f t="shared" si="7"/>
        <v>3.6425000031789145</v>
      </c>
      <c r="K116" s="32">
        <v>6.375</v>
      </c>
      <c r="L116" s="32">
        <v>3.0525000095367432</v>
      </c>
      <c r="M116" s="33">
        <v>1.5</v>
      </c>
      <c r="N116" s="2"/>
    </row>
    <row r="117" spans="1:14" x14ac:dyDescent="0.25">
      <c r="A117" s="11" t="str">
        <f t="shared" si="5"/>
        <v>BEL_1996</v>
      </c>
      <c r="B117" t="s">
        <v>7</v>
      </c>
      <c r="C117" s="8" t="s">
        <v>41</v>
      </c>
      <c r="D117" s="4">
        <v>1996</v>
      </c>
      <c r="E117" s="30">
        <f t="shared" si="8"/>
        <v>4.0330160856246948</v>
      </c>
      <c r="F117" s="31">
        <f t="shared" si="6"/>
        <v>4.4833817481994629</v>
      </c>
      <c r="G117" s="32">
        <v>4.1270766258239746</v>
      </c>
      <c r="H117" s="32">
        <v>4.8396868705749512</v>
      </c>
      <c r="I117" s="30">
        <v>4.3038330078125</v>
      </c>
      <c r="J117" s="31">
        <f t="shared" si="7"/>
        <v>3.6425000031789145</v>
      </c>
      <c r="K117" s="32">
        <v>6.375</v>
      </c>
      <c r="L117" s="32">
        <v>3.0525000095367432</v>
      </c>
      <c r="M117" s="33">
        <v>1.5</v>
      </c>
      <c r="N117" s="2"/>
    </row>
    <row r="118" spans="1:14" x14ac:dyDescent="0.25">
      <c r="A118" s="11" t="str">
        <f t="shared" si="5"/>
        <v>BEL_1997</v>
      </c>
      <c r="B118" t="s">
        <v>7</v>
      </c>
      <c r="C118" s="8" t="s">
        <v>41</v>
      </c>
      <c r="D118" s="4">
        <v>1997</v>
      </c>
      <c r="E118" s="30">
        <f t="shared" si="8"/>
        <v>3.9886827866236367</v>
      </c>
      <c r="F118" s="31">
        <f t="shared" si="6"/>
        <v>4.4833817481994629</v>
      </c>
      <c r="G118" s="32">
        <v>4.1270766258239746</v>
      </c>
      <c r="H118" s="32">
        <v>4.8396868705749512</v>
      </c>
      <c r="I118" s="30">
        <v>4.0378332138061523</v>
      </c>
      <c r="J118" s="31">
        <f t="shared" si="7"/>
        <v>3.6425000031789145</v>
      </c>
      <c r="K118" s="32">
        <v>6.375</v>
      </c>
      <c r="L118" s="32">
        <v>3.0525000095367432</v>
      </c>
      <c r="M118" s="33">
        <v>1.5</v>
      </c>
      <c r="N118" s="2"/>
    </row>
    <row r="119" spans="1:14" x14ac:dyDescent="0.25">
      <c r="A119" s="11" t="str">
        <f t="shared" si="5"/>
        <v>BEL_1998</v>
      </c>
      <c r="B119" t="s">
        <v>7</v>
      </c>
      <c r="C119" s="8" t="s">
        <v>41</v>
      </c>
      <c r="D119" s="4">
        <v>1998</v>
      </c>
      <c r="E119" s="30">
        <f t="shared" si="8"/>
        <v>3.7757383584976196</v>
      </c>
      <c r="F119" s="31">
        <f t="shared" si="6"/>
        <v>4.2958817481994629</v>
      </c>
      <c r="G119" s="32">
        <v>4.1270766258239746</v>
      </c>
      <c r="H119" s="32">
        <v>4.4646868705749512</v>
      </c>
      <c r="I119" s="30">
        <v>3.6451666355133057</v>
      </c>
      <c r="J119" s="31">
        <f t="shared" si="7"/>
        <v>3.4725000063578286</v>
      </c>
      <c r="K119" s="32">
        <v>6.375</v>
      </c>
      <c r="L119" s="32">
        <v>2.5425000190734863</v>
      </c>
      <c r="M119" s="33">
        <v>1.5</v>
      </c>
      <c r="N119" s="2"/>
    </row>
    <row r="120" spans="1:14" x14ac:dyDescent="0.25">
      <c r="A120" s="11" t="str">
        <f t="shared" si="5"/>
        <v>BEL_1999</v>
      </c>
      <c r="B120" t="s">
        <v>7</v>
      </c>
      <c r="C120" s="8" t="s">
        <v>41</v>
      </c>
      <c r="D120" s="4">
        <v>1999</v>
      </c>
      <c r="E120" s="30">
        <f t="shared" si="8"/>
        <v>3.5111618041992188</v>
      </c>
      <c r="F120" s="31">
        <f t="shared" si="6"/>
        <v>4.2892632484436035</v>
      </c>
      <c r="G120" s="32">
        <v>4.1143269538879395</v>
      </c>
      <c r="H120" s="32">
        <v>4.4641995429992676</v>
      </c>
      <c r="I120" s="30">
        <v>2.0709443092346191</v>
      </c>
      <c r="J120" s="31">
        <f t="shared" si="7"/>
        <v>3.4725000063578286</v>
      </c>
      <c r="K120" s="32">
        <v>6.375</v>
      </c>
      <c r="L120" s="32">
        <v>2.5425000190734863</v>
      </c>
      <c r="M120" s="33">
        <v>1.5</v>
      </c>
      <c r="N120" s="2"/>
    </row>
    <row r="121" spans="1:14" x14ac:dyDescent="0.25">
      <c r="A121" s="11" t="str">
        <f t="shared" si="5"/>
        <v>BEL_2000</v>
      </c>
      <c r="B121" t="s">
        <v>7</v>
      </c>
      <c r="C121" s="8" t="s">
        <v>41</v>
      </c>
      <c r="D121" s="4">
        <v>2000</v>
      </c>
      <c r="E121" s="30">
        <f t="shared" si="8"/>
        <v>3.1998886068662009</v>
      </c>
      <c r="F121" s="31">
        <f t="shared" si="6"/>
        <v>3.642554759979248</v>
      </c>
      <c r="G121" s="32">
        <v>3.3059101104736328</v>
      </c>
      <c r="H121" s="32">
        <v>3.9791994094848633</v>
      </c>
      <c r="I121" s="30">
        <v>1.4967221021652222</v>
      </c>
      <c r="J121" s="31">
        <f t="shared" si="7"/>
        <v>3.4725000063578286</v>
      </c>
      <c r="K121" s="32">
        <v>6.375</v>
      </c>
      <c r="L121" s="32">
        <v>2.5425000190734863</v>
      </c>
      <c r="M121" s="33">
        <v>1.5</v>
      </c>
      <c r="N121" s="2"/>
    </row>
    <row r="122" spans="1:14" x14ac:dyDescent="0.25">
      <c r="A122" s="11" t="str">
        <f t="shared" si="5"/>
        <v>BEL_2001</v>
      </c>
      <c r="B122" t="s">
        <v>7</v>
      </c>
      <c r="C122" s="8" t="s">
        <v>41</v>
      </c>
      <c r="D122" s="4">
        <v>2001</v>
      </c>
      <c r="E122" s="30">
        <f t="shared" si="8"/>
        <v>3.0242126186688743</v>
      </c>
      <c r="F122" s="31">
        <f t="shared" si="6"/>
        <v>3.6793045997619629</v>
      </c>
      <c r="G122" s="32">
        <v>3.2931599617004395</v>
      </c>
      <c r="H122" s="32">
        <v>4.0654492378234863</v>
      </c>
      <c r="I122" s="30">
        <v>1.3891665935516357</v>
      </c>
      <c r="J122" s="31">
        <f t="shared" si="7"/>
        <v>3.1324999729792276</v>
      </c>
      <c r="K122" s="32">
        <v>6.375</v>
      </c>
      <c r="L122" s="32">
        <v>1.5224999189376831</v>
      </c>
      <c r="M122" s="33">
        <v>1.5</v>
      </c>
      <c r="N122" s="2"/>
    </row>
    <row r="123" spans="1:14" x14ac:dyDescent="0.25">
      <c r="A123" s="11" t="str">
        <f t="shared" si="5"/>
        <v>BEL_2002</v>
      </c>
      <c r="B123" t="s">
        <v>7</v>
      </c>
      <c r="C123" s="8" t="s">
        <v>41</v>
      </c>
      <c r="D123" s="4">
        <v>2002</v>
      </c>
      <c r="E123" s="30">
        <f t="shared" si="8"/>
        <v>3.0278696020444236</v>
      </c>
      <c r="F123" s="31">
        <f t="shared" si="6"/>
        <v>3.6936922073364258</v>
      </c>
      <c r="G123" s="32">
        <v>3.2804102897644043</v>
      </c>
      <c r="H123" s="32">
        <v>4.1069741249084473</v>
      </c>
      <c r="I123" s="30">
        <v>1.3823332786560059</v>
      </c>
      <c r="J123" s="31">
        <f t="shared" si="7"/>
        <v>3.1324999729792276</v>
      </c>
      <c r="K123" s="32">
        <v>6.375</v>
      </c>
      <c r="L123" s="32">
        <v>1.5224999189376831</v>
      </c>
      <c r="M123" s="33">
        <v>1.5</v>
      </c>
      <c r="N123" s="2"/>
    </row>
    <row r="124" spans="1:14" x14ac:dyDescent="0.25">
      <c r="A124" s="11" t="str">
        <f t="shared" si="5"/>
        <v>BEL_2003</v>
      </c>
      <c r="B124" t="s">
        <v>7</v>
      </c>
      <c r="C124" s="8" t="s">
        <v>41</v>
      </c>
      <c r="D124" s="4">
        <v>2003</v>
      </c>
      <c r="E124" s="30">
        <f t="shared" si="8"/>
        <v>2.9339640537897744</v>
      </c>
      <c r="F124" s="31">
        <f t="shared" si="6"/>
        <v>3.4154422283172607</v>
      </c>
      <c r="G124" s="32">
        <v>3.2676601409912109</v>
      </c>
      <c r="H124" s="32">
        <v>3.5632243156433105</v>
      </c>
      <c r="I124" s="30">
        <v>1.3753999471664429</v>
      </c>
      <c r="J124" s="31">
        <f t="shared" si="7"/>
        <v>3.1324999729792276</v>
      </c>
      <c r="K124" s="32">
        <v>6.375</v>
      </c>
      <c r="L124" s="32">
        <v>1.5224999189376831</v>
      </c>
      <c r="M124" s="33">
        <v>1.5</v>
      </c>
      <c r="N124" s="2"/>
    </row>
    <row r="125" spans="1:14" x14ac:dyDescent="0.25">
      <c r="A125" s="11" t="str">
        <f t="shared" si="5"/>
        <v>BEL_2004</v>
      </c>
      <c r="B125" t="s">
        <v>7</v>
      </c>
      <c r="C125" s="8" t="s">
        <v>41</v>
      </c>
      <c r="D125" s="4">
        <v>2004</v>
      </c>
      <c r="E125" s="30">
        <f t="shared" si="8"/>
        <v>2.8896071116129556</v>
      </c>
      <c r="F125" s="31">
        <f t="shared" si="6"/>
        <v>3.2904422283172607</v>
      </c>
      <c r="G125" s="32">
        <v>3.0176601409912109</v>
      </c>
      <c r="H125" s="32">
        <v>3.5632243156433105</v>
      </c>
      <c r="I125" s="30">
        <v>1.3592582941055298</v>
      </c>
      <c r="J125" s="31">
        <f t="shared" si="7"/>
        <v>3.1324999729792276</v>
      </c>
      <c r="K125" s="32">
        <v>6.375</v>
      </c>
      <c r="L125" s="32">
        <v>1.5224999189376831</v>
      </c>
      <c r="M125" s="33">
        <v>1.5</v>
      </c>
      <c r="N125" s="2"/>
    </row>
    <row r="126" spans="1:14" x14ac:dyDescent="0.25">
      <c r="A126" s="11" t="str">
        <f t="shared" si="5"/>
        <v>BEL_2005</v>
      </c>
      <c r="B126" t="s">
        <v>7</v>
      </c>
      <c r="C126" s="8" t="s">
        <v>41</v>
      </c>
      <c r="D126" s="4">
        <v>2005</v>
      </c>
      <c r="E126" s="30">
        <f t="shared" si="8"/>
        <v>2.6346251567204795</v>
      </c>
      <c r="F126" s="31">
        <f t="shared" si="6"/>
        <v>2.9085671901702881</v>
      </c>
      <c r="G126" s="32">
        <v>3.0176601409912109</v>
      </c>
      <c r="H126" s="32">
        <v>2.7994742393493652</v>
      </c>
      <c r="I126" s="30">
        <v>1.3431166410446167</v>
      </c>
      <c r="J126" s="31">
        <f t="shared" si="7"/>
        <v>2.8824999729792276</v>
      </c>
      <c r="K126" s="32">
        <v>5.625</v>
      </c>
      <c r="L126" s="32">
        <v>1.5224999189376831</v>
      </c>
      <c r="M126" s="33">
        <v>1.5</v>
      </c>
      <c r="N126" s="2"/>
    </row>
    <row r="127" spans="1:14" x14ac:dyDescent="0.25">
      <c r="A127" s="11" t="str">
        <f t="shared" si="5"/>
        <v>BEL_2006</v>
      </c>
      <c r="B127" t="s">
        <v>7</v>
      </c>
      <c r="C127" s="8" t="s">
        <v>41</v>
      </c>
      <c r="D127" s="4">
        <v>2006</v>
      </c>
      <c r="E127" s="30">
        <f t="shared" si="8"/>
        <v>2.3538376291592917</v>
      </c>
      <c r="F127" s="31">
        <f t="shared" si="6"/>
        <v>2.5766921043395996</v>
      </c>
      <c r="G127" s="32">
        <v>2.353909969329834</v>
      </c>
      <c r="H127" s="32">
        <v>2.7994742393493652</v>
      </c>
      <c r="I127" s="30">
        <v>1.3241416215896606</v>
      </c>
      <c r="J127" s="31">
        <f t="shared" si="7"/>
        <v>2.5484999815622964</v>
      </c>
      <c r="K127" s="32">
        <v>4.5</v>
      </c>
      <c r="L127" s="32">
        <v>1.6454999446868896</v>
      </c>
      <c r="M127" s="33">
        <v>1.5</v>
      </c>
      <c r="N127" s="2"/>
    </row>
    <row r="128" spans="1:14" x14ac:dyDescent="0.25">
      <c r="A128" s="11" t="str">
        <f t="shared" si="5"/>
        <v>BEL_2007</v>
      </c>
      <c r="B128" t="s">
        <v>7</v>
      </c>
      <c r="C128" s="8" t="s">
        <v>41</v>
      </c>
      <c r="D128" s="4">
        <v>2007</v>
      </c>
      <c r="E128" s="30">
        <f t="shared" si="8"/>
        <v>2.2207446098327637</v>
      </c>
      <c r="F128" s="31">
        <f t="shared" si="6"/>
        <v>2.1869005560874939</v>
      </c>
      <c r="G128" s="32">
        <v>1.6143268346786499</v>
      </c>
      <c r="H128" s="32">
        <v>2.7594742774963379</v>
      </c>
      <c r="I128" s="30">
        <v>1.3051666021347046</v>
      </c>
      <c r="J128" s="31">
        <f t="shared" si="7"/>
        <v>2.5484999815622964</v>
      </c>
      <c r="K128" s="32">
        <v>4.5</v>
      </c>
      <c r="L128" s="32">
        <v>1.6454999446868896</v>
      </c>
      <c r="M128" s="33">
        <v>1.5</v>
      </c>
      <c r="N128" s="2"/>
    </row>
    <row r="129" spans="1:14" x14ac:dyDescent="0.25">
      <c r="A129" s="11" t="str">
        <f t="shared" si="5"/>
        <v>BEL_2008</v>
      </c>
      <c r="B129" t="s">
        <v>7</v>
      </c>
      <c r="C129" s="8" t="s">
        <v>41</v>
      </c>
      <c r="D129" s="4">
        <v>2008</v>
      </c>
      <c r="E129" s="30">
        <f t="shared" si="8"/>
        <v>2.2180686791737876</v>
      </c>
      <c r="F129" s="31">
        <f t="shared" si="6"/>
        <v>2.1869005560874939</v>
      </c>
      <c r="G129" s="32">
        <v>1.6143268346786499</v>
      </c>
      <c r="H129" s="32">
        <v>2.7594742774963379</v>
      </c>
      <c r="I129" s="30">
        <v>1.2891110181808472</v>
      </c>
      <c r="J129" s="31">
        <f t="shared" si="7"/>
        <v>2.5484999815622964</v>
      </c>
      <c r="K129" s="32">
        <v>4.5</v>
      </c>
      <c r="L129" s="32">
        <v>1.6454999446868896</v>
      </c>
      <c r="M129" s="33">
        <v>1.5</v>
      </c>
      <c r="N129" s="2"/>
    </row>
    <row r="130" spans="1:14" x14ac:dyDescent="0.25">
      <c r="A130" s="11" t="str">
        <f t="shared" si="5"/>
        <v>BEL_2009</v>
      </c>
      <c r="B130" t="s">
        <v>7</v>
      </c>
      <c r="C130" s="8" t="s">
        <v>41</v>
      </c>
      <c r="D130" s="4">
        <v>2009</v>
      </c>
      <c r="E130" s="30">
        <f t="shared" si="8"/>
        <v>2.1349760890007019</v>
      </c>
      <c r="F130" s="31">
        <f t="shared" si="6"/>
        <v>1.9456505179405212</v>
      </c>
      <c r="G130" s="32">
        <v>1.6143268346786499</v>
      </c>
      <c r="H130" s="32">
        <v>2.2769742012023926</v>
      </c>
      <c r="I130" s="30">
        <v>1.2730555534362793</v>
      </c>
      <c r="J130" s="31">
        <f t="shared" si="7"/>
        <v>2.5484999815622964</v>
      </c>
      <c r="K130" s="32">
        <v>4.5</v>
      </c>
      <c r="L130" s="32">
        <v>1.6454999446868896</v>
      </c>
      <c r="M130" s="33">
        <v>1.5</v>
      </c>
      <c r="N130" s="2"/>
    </row>
    <row r="131" spans="1:14" x14ac:dyDescent="0.25">
      <c r="A131" s="11" t="str">
        <f t="shared" si="5"/>
        <v>BEL_2010</v>
      </c>
      <c r="B131" t="s">
        <v>7</v>
      </c>
      <c r="C131" s="8" t="s">
        <v>41</v>
      </c>
      <c r="D131" s="4">
        <v>2010</v>
      </c>
      <c r="E131" s="30">
        <f t="shared" si="8"/>
        <v>2.0796008308728537</v>
      </c>
      <c r="F131" s="31">
        <f t="shared" si="6"/>
        <v>1.7813442349433899</v>
      </c>
      <c r="G131" s="32">
        <v>1.2857142686843872</v>
      </c>
      <c r="H131" s="32">
        <v>2.2769742012023926</v>
      </c>
      <c r="I131" s="30">
        <v>1.2694165706634521</v>
      </c>
      <c r="J131" s="31">
        <f t="shared" si="7"/>
        <v>2.5484999815622964</v>
      </c>
      <c r="K131" s="32">
        <v>4.5</v>
      </c>
      <c r="L131" s="32">
        <v>1.6454999446868896</v>
      </c>
      <c r="M131" s="33">
        <v>1.5</v>
      </c>
      <c r="N131" s="2"/>
    </row>
    <row r="132" spans="1:14" x14ac:dyDescent="0.25">
      <c r="A132" s="11" t="str">
        <f t="shared" si="5"/>
        <v>BEL_2011</v>
      </c>
      <c r="B132" t="s">
        <v>7</v>
      </c>
      <c r="C132" s="8" t="s">
        <v>41</v>
      </c>
      <c r="D132" s="4">
        <v>2011</v>
      </c>
      <c r="E132" s="30">
        <f t="shared" si="8"/>
        <v>2.0164943734804788</v>
      </c>
      <c r="F132" s="31">
        <f t="shared" si="6"/>
        <v>1.5938442945480347</v>
      </c>
      <c r="G132" s="32">
        <v>1.2857142686843872</v>
      </c>
      <c r="H132" s="32">
        <v>1.9019743204116821</v>
      </c>
      <c r="I132" s="30">
        <v>1.2657777070999146</v>
      </c>
      <c r="J132" s="31">
        <f t="shared" si="7"/>
        <v>2.5484999815622964</v>
      </c>
      <c r="K132" s="32">
        <v>4.5</v>
      </c>
      <c r="L132" s="32">
        <v>1.6454999446868896</v>
      </c>
      <c r="M132" s="33">
        <v>1.5</v>
      </c>
      <c r="N132" s="2"/>
    </row>
    <row r="133" spans="1:14" x14ac:dyDescent="0.25">
      <c r="A133" s="11" t="str">
        <f t="shared" si="5"/>
        <v>BEL_2012</v>
      </c>
      <c r="B133" t="s">
        <v>7</v>
      </c>
      <c r="C133" s="8" t="s">
        <v>41</v>
      </c>
      <c r="D133" s="4">
        <v>2012</v>
      </c>
      <c r="E133" s="30">
        <f t="shared" si="8"/>
        <v>2.0158878962198892</v>
      </c>
      <c r="F133" s="31">
        <f t="shared" si="6"/>
        <v>1.5938442945480347</v>
      </c>
      <c r="G133" s="32">
        <v>1.2857142686843872</v>
      </c>
      <c r="H133" s="32">
        <v>1.9019743204116821</v>
      </c>
      <c r="I133" s="30">
        <v>1.262138843536377</v>
      </c>
      <c r="J133" s="31">
        <f t="shared" si="7"/>
        <v>2.5484999815622964</v>
      </c>
      <c r="K133" s="32">
        <v>4.5</v>
      </c>
      <c r="L133" s="32">
        <v>1.6454999446868896</v>
      </c>
      <c r="M133" s="33">
        <v>1.5</v>
      </c>
      <c r="N133" s="2"/>
    </row>
    <row r="134" spans="1:14" x14ac:dyDescent="0.25">
      <c r="A134" s="11" t="str">
        <f t="shared" si="5"/>
        <v>BEL_2013</v>
      </c>
      <c r="B134" t="s">
        <v>7</v>
      </c>
      <c r="C134" s="8" t="s">
        <v>41</v>
      </c>
      <c r="D134" s="4">
        <v>2013</v>
      </c>
      <c r="E134" s="30">
        <f t="shared" si="8"/>
        <v>1.9944480856259663</v>
      </c>
      <c r="F134" s="31">
        <f t="shared" si="6"/>
        <v>1.5313442945480347</v>
      </c>
      <c r="G134" s="32">
        <v>1.2857142686843872</v>
      </c>
      <c r="H134" s="32">
        <v>1.7769743204116821</v>
      </c>
      <c r="I134" s="30">
        <v>1.2584999799728394</v>
      </c>
      <c r="J134" s="31">
        <f t="shared" si="7"/>
        <v>2.5484999815622964</v>
      </c>
      <c r="K134" s="32">
        <v>4.5</v>
      </c>
      <c r="L134" s="32">
        <v>1.6454999446868896</v>
      </c>
      <c r="M134" s="33">
        <v>1.5</v>
      </c>
      <c r="N134" s="2"/>
    </row>
    <row r="135" spans="1:14" x14ac:dyDescent="0.25">
      <c r="A135" s="11" t="str">
        <f t="shared" si="5"/>
        <v>BEL_2014</v>
      </c>
      <c r="B135" t="s">
        <v>7</v>
      </c>
      <c r="C135" s="8" t="s">
        <v>41</v>
      </c>
      <c r="D135" s="4">
        <v>2014</v>
      </c>
      <c r="E135" s="30">
        <f t="shared" ref="E135:E139" si="10">IF(AND(G135=".",H135=".",I135=".",K135=".",L135=".",M135="."),".",AVERAGE(G135,H135,I135,K135,L135,M135))</f>
        <v>1.940564751625061</v>
      </c>
      <c r="F135" s="31">
        <f t="shared" si="6"/>
        <v>1.5313442945480347</v>
      </c>
      <c r="G135" s="32">
        <v>1.2857142686843872</v>
      </c>
      <c r="H135" s="32">
        <v>1.7769743204116821</v>
      </c>
      <c r="I135" s="30">
        <v>1.2584999799728394</v>
      </c>
      <c r="J135" s="31">
        <f t="shared" si="7"/>
        <v>2.4407333135604858</v>
      </c>
      <c r="K135" s="32">
        <v>4.1807999610900879</v>
      </c>
      <c r="L135" s="32">
        <v>1.6413999795913696</v>
      </c>
      <c r="M135" s="33">
        <v>1.5</v>
      </c>
      <c r="N135" s="2"/>
    </row>
    <row r="136" spans="1:14" x14ac:dyDescent="0.25">
      <c r="A136" s="11" t="str">
        <f t="shared" si="5"/>
        <v>BEL_2015</v>
      </c>
      <c r="B136" t="s">
        <v>7</v>
      </c>
      <c r="C136" s="8" t="s">
        <v>41</v>
      </c>
      <c r="D136" s="4">
        <v>2015</v>
      </c>
      <c r="E136" s="30">
        <f t="shared" si="10"/>
        <v>1.9283480842908223</v>
      </c>
      <c r="F136" s="31">
        <f t="shared" si="6"/>
        <v>1.5313442945480347</v>
      </c>
      <c r="G136" s="32">
        <v>1.2857142686843872</v>
      </c>
      <c r="H136" s="32">
        <v>1.7769743204116821</v>
      </c>
      <c r="I136" s="30">
        <v>1.2584999799728394</v>
      </c>
      <c r="J136" s="31">
        <f t="shared" si="7"/>
        <v>2.4162999788920083</v>
      </c>
      <c r="K136" s="32">
        <v>4.1115999221801758</v>
      </c>
      <c r="L136" s="32">
        <v>1.6373000144958496</v>
      </c>
      <c r="M136" s="33">
        <v>1.5</v>
      </c>
      <c r="N136" s="2"/>
    </row>
    <row r="137" spans="1:14" x14ac:dyDescent="0.25">
      <c r="A137" s="11" t="str">
        <f t="shared" ref="A137:A200" si="11">B137&amp;"_"&amp;D137</f>
        <v>BEL_2016</v>
      </c>
      <c r="B137" t="s">
        <v>7</v>
      </c>
      <c r="C137" s="8" t="s">
        <v>41</v>
      </c>
      <c r="D137" s="4">
        <v>2016</v>
      </c>
      <c r="E137" s="30">
        <f t="shared" si="10"/>
        <v>1.7827981313069661</v>
      </c>
      <c r="F137" s="31">
        <f t="shared" ref="F137:F200" si="12">AVERAGE(G137:H137)</f>
        <v>1.5313442945480347</v>
      </c>
      <c r="G137" s="32">
        <v>1.2857142686843872</v>
      </c>
      <c r="H137" s="32">
        <v>1.7769743204116821</v>
      </c>
      <c r="I137" s="30">
        <v>0.95850002765655518</v>
      </c>
      <c r="J137" s="31">
        <f t="shared" ref="J137:J200" si="13">AVERAGE(K137:M137)</f>
        <v>2.2252000570297241</v>
      </c>
      <c r="K137" s="32">
        <v>3.5424001216888428</v>
      </c>
      <c r="L137" s="32">
        <v>1.6332000494003296</v>
      </c>
      <c r="M137" s="33">
        <v>1.5</v>
      </c>
      <c r="N137" s="2"/>
    </row>
    <row r="138" spans="1:14" x14ac:dyDescent="0.25">
      <c r="A138" s="11" t="str">
        <f t="shared" si="11"/>
        <v>BEL_2017</v>
      </c>
      <c r="B138" t="s">
        <v>7</v>
      </c>
      <c r="C138" s="8" t="s">
        <v>41</v>
      </c>
      <c r="D138" s="4">
        <v>2017</v>
      </c>
      <c r="E138" s="30">
        <f t="shared" si="10"/>
        <v>1.7705814441045125</v>
      </c>
      <c r="F138" s="31">
        <f t="shared" si="12"/>
        <v>1.5313442945480347</v>
      </c>
      <c r="G138" s="32">
        <v>1.2857142686843872</v>
      </c>
      <c r="H138" s="32">
        <v>1.7769743204116821</v>
      </c>
      <c r="I138" s="30">
        <v>0.95850002765655518</v>
      </c>
      <c r="J138" s="31">
        <f t="shared" si="13"/>
        <v>2.2007666826248169</v>
      </c>
      <c r="K138" s="32">
        <v>3.4732000827789307</v>
      </c>
      <c r="L138" s="32">
        <v>1.62909996509552</v>
      </c>
      <c r="M138" s="33">
        <v>1.5</v>
      </c>
      <c r="N138" s="2"/>
    </row>
    <row r="139" spans="1:14" x14ac:dyDescent="0.25">
      <c r="A139" s="11" t="str">
        <f t="shared" si="11"/>
        <v>BEL_2018</v>
      </c>
      <c r="B139" t="s">
        <v>7</v>
      </c>
      <c r="C139" s="8" t="s">
        <v>41</v>
      </c>
      <c r="D139" s="4">
        <v>2018</v>
      </c>
      <c r="E139" s="30">
        <f t="shared" si="10"/>
        <v>1.5379740794499714</v>
      </c>
      <c r="F139" s="31">
        <f t="shared" si="12"/>
        <v>0.87017220258712769</v>
      </c>
      <c r="G139" s="32">
        <v>1.1428571939468384</v>
      </c>
      <c r="H139" s="32">
        <v>0.59748721122741699</v>
      </c>
      <c r="I139" s="30">
        <v>0.95850002765655518</v>
      </c>
      <c r="J139" s="31">
        <f t="shared" si="13"/>
        <v>2.1763333479563394</v>
      </c>
      <c r="K139" s="32">
        <v>3.4040000438690186</v>
      </c>
      <c r="L139" s="32">
        <v>1.625</v>
      </c>
      <c r="M139" s="33">
        <v>1.5</v>
      </c>
      <c r="N139" s="2"/>
    </row>
    <row r="140" spans="1:14" x14ac:dyDescent="0.25">
      <c r="A140" s="11" t="str">
        <f t="shared" si="11"/>
        <v>CAN_1975</v>
      </c>
      <c r="B140" t="s">
        <v>8</v>
      </c>
      <c r="C140" s="7" t="s">
        <v>42</v>
      </c>
      <c r="D140" s="6">
        <v>1975</v>
      </c>
      <c r="E140" s="34">
        <f t="shared" si="8"/>
        <v>4.6673804124196367</v>
      </c>
      <c r="F140" s="35">
        <f t="shared" si="12"/>
        <v>3.2369506359100342</v>
      </c>
      <c r="G140" s="36">
        <v>4.0892858505249023</v>
      </c>
      <c r="H140" s="36">
        <v>2.384615421295166</v>
      </c>
      <c r="I140" s="34">
        <v>4.4530000686645508</v>
      </c>
      <c r="J140" s="35">
        <f t="shared" si="13"/>
        <v>5.6924603780110674</v>
      </c>
      <c r="K140" s="36">
        <v>4.9821429252624512</v>
      </c>
      <c r="L140" s="36">
        <v>5.9166665077209473</v>
      </c>
      <c r="M140" s="37">
        <v>6.1785717010498047</v>
      </c>
      <c r="N140" s="2"/>
    </row>
    <row r="141" spans="1:14" x14ac:dyDescent="0.25">
      <c r="A141" s="11" t="str">
        <f t="shared" si="11"/>
        <v>CAN_1976</v>
      </c>
      <c r="B141" t="s">
        <v>8</v>
      </c>
      <c r="C141" s="7" t="s">
        <v>42</v>
      </c>
      <c r="D141" s="6">
        <v>1976</v>
      </c>
      <c r="E141" s="34">
        <f t="shared" si="8"/>
        <v>4.6673804124196367</v>
      </c>
      <c r="F141" s="35">
        <f t="shared" si="12"/>
        <v>3.2369506359100342</v>
      </c>
      <c r="G141" s="36">
        <v>4.0892858505249023</v>
      </c>
      <c r="H141" s="36">
        <v>2.384615421295166</v>
      </c>
      <c r="I141" s="34">
        <v>4.4530000686645508</v>
      </c>
      <c r="J141" s="35">
        <f t="shared" si="13"/>
        <v>5.6924603780110674</v>
      </c>
      <c r="K141" s="36">
        <v>4.9821429252624512</v>
      </c>
      <c r="L141" s="36">
        <v>5.9166665077209473</v>
      </c>
      <c r="M141" s="37">
        <v>6.1785717010498047</v>
      </c>
      <c r="N141" s="2"/>
    </row>
    <row r="142" spans="1:14" x14ac:dyDescent="0.25">
      <c r="A142" s="11" t="str">
        <f t="shared" si="11"/>
        <v>CAN_1977</v>
      </c>
      <c r="B142" t="s">
        <v>8</v>
      </c>
      <c r="C142" s="7" t="s">
        <v>42</v>
      </c>
      <c r="D142" s="6">
        <v>1977</v>
      </c>
      <c r="E142" s="34">
        <f t="shared" si="8"/>
        <v>4.6673804124196367</v>
      </c>
      <c r="F142" s="35">
        <f t="shared" si="12"/>
        <v>3.2369506359100342</v>
      </c>
      <c r="G142" s="36">
        <v>4.0892858505249023</v>
      </c>
      <c r="H142" s="36">
        <v>2.384615421295166</v>
      </c>
      <c r="I142" s="34">
        <v>4.4530000686645508</v>
      </c>
      <c r="J142" s="35">
        <f t="shared" si="13"/>
        <v>5.6924603780110674</v>
      </c>
      <c r="K142" s="36">
        <v>4.9821429252624512</v>
      </c>
      <c r="L142" s="36">
        <v>5.9166665077209473</v>
      </c>
      <c r="M142" s="37">
        <v>6.1785717010498047</v>
      </c>
      <c r="N142" s="2"/>
    </row>
    <row r="143" spans="1:14" x14ac:dyDescent="0.25">
      <c r="A143" s="11" t="str">
        <f t="shared" si="11"/>
        <v>CAN_1978</v>
      </c>
      <c r="B143" t="s">
        <v>8</v>
      </c>
      <c r="C143" s="7" t="s">
        <v>42</v>
      </c>
      <c r="D143" s="6">
        <v>1978</v>
      </c>
      <c r="E143" s="34">
        <f t="shared" si="8"/>
        <v>4.6673804124196367</v>
      </c>
      <c r="F143" s="35">
        <f t="shared" si="12"/>
        <v>3.2369506359100342</v>
      </c>
      <c r="G143" s="36">
        <v>4.0892858505249023</v>
      </c>
      <c r="H143" s="36">
        <v>2.384615421295166</v>
      </c>
      <c r="I143" s="34">
        <v>4.4530000686645508</v>
      </c>
      <c r="J143" s="35">
        <f t="shared" si="13"/>
        <v>5.6924603780110674</v>
      </c>
      <c r="K143" s="36">
        <v>4.9821429252624512</v>
      </c>
      <c r="L143" s="36">
        <v>5.9166665077209473</v>
      </c>
      <c r="M143" s="37">
        <v>6.1785717010498047</v>
      </c>
      <c r="N143" s="2"/>
    </row>
    <row r="144" spans="1:14" x14ac:dyDescent="0.25">
      <c r="A144" s="11" t="str">
        <f t="shared" si="11"/>
        <v>CAN_1979</v>
      </c>
      <c r="B144" t="s">
        <v>8</v>
      </c>
      <c r="C144" s="7" t="s">
        <v>42</v>
      </c>
      <c r="D144" s="6">
        <v>1979</v>
      </c>
      <c r="E144" s="34">
        <f t="shared" si="8"/>
        <v>4.6673804124196367</v>
      </c>
      <c r="F144" s="35">
        <f t="shared" si="12"/>
        <v>3.2369506359100342</v>
      </c>
      <c r="G144" s="36">
        <v>4.0892858505249023</v>
      </c>
      <c r="H144" s="36">
        <v>2.384615421295166</v>
      </c>
      <c r="I144" s="34">
        <v>4.4530000686645508</v>
      </c>
      <c r="J144" s="35">
        <f t="shared" si="13"/>
        <v>5.6924603780110674</v>
      </c>
      <c r="K144" s="36">
        <v>4.9821429252624512</v>
      </c>
      <c r="L144" s="36">
        <v>5.9166665077209473</v>
      </c>
      <c r="M144" s="37">
        <v>6.1785717010498047</v>
      </c>
      <c r="N144" s="2"/>
    </row>
    <row r="145" spans="1:14" x14ac:dyDescent="0.25">
      <c r="A145" s="11" t="str">
        <f t="shared" si="11"/>
        <v>CAN_1980</v>
      </c>
      <c r="B145" t="s">
        <v>8</v>
      </c>
      <c r="C145" s="7" t="s">
        <v>42</v>
      </c>
      <c r="D145" s="6">
        <v>1980</v>
      </c>
      <c r="E145" s="34">
        <f t="shared" si="8"/>
        <v>4.6673804124196367</v>
      </c>
      <c r="F145" s="35">
        <f t="shared" si="12"/>
        <v>3.2369506359100342</v>
      </c>
      <c r="G145" s="36">
        <v>4.0892858505249023</v>
      </c>
      <c r="H145" s="36">
        <v>2.384615421295166</v>
      </c>
      <c r="I145" s="34">
        <v>4.4530000686645508</v>
      </c>
      <c r="J145" s="35">
        <f t="shared" si="13"/>
        <v>5.6924603780110674</v>
      </c>
      <c r="K145" s="36">
        <v>4.9821429252624512</v>
      </c>
      <c r="L145" s="36">
        <v>5.9166665077209473</v>
      </c>
      <c r="M145" s="37">
        <v>6.1785717010498047</v>
      </c>
      <c r="N145" s="2"/>
    </row>
    <row r="146" spans="1:14" x14ac:dyDescent="0.25">
      <c r="A146" s="11" t="str">
        <f t="shared" si="11"/>
        <v>CAN_1981</v>
      </c>
      <c r="B146" t="s">
        <v>8</v>
      </c>
      <c r="C146" s="7" t="s">
        <v>42</v>
      </c>
      <c r="D146" s="6">
        <v>1981</v>
      </c>
      <c r="E146" s="34">
        <f t="shared" si="8"/>
        <v>4.6673804124196367</v>
      </c>
      <c r="F146" s="35">
        <f t="shared" si="12"/>
        <v>3.2369506359100342</v>
      </c>
      <c r="G146" s="36">
        <v>4.0892858505249023</v>
      </c>
      <c r="H146" s="36">
        <v>2.384615421295166</v>
      </c>
      <c r="I146" s="34">
        <v>4.4530000686645508</v>
      </c>
      <c r="J146" s="35">
        <f t="shared" si="13"/>
        <v>5.6924603780110674</v>
      </c>
      <c r="K146" s="36">
        <v>4.9821429252624512</v>
      </c>
      <c r="L146" s="36">
        <v>5.9166665077209473</v>
      </c>
      <c r="M146" s="37">
        <v>6.1785717010498047</v>
      </c>
      <c r="N146" s="2"/>
    </row>
    <row r="147" spans="1:14" x14ac:dyDescent="0.25">
      <c r="A147" s="11" t="str">
        <f t="shared" si="11"/>
        <v>CAN_1982</v>
      </c>
      <c r="B147" t="s">
        <v>8</v>
      </c>
      <c r="C147" s="7" t="s">
        <v>42</v>
      </c>
      <c r="D147" s="6">
        <v>1982</v>
      </c>
      <c r="E147" s="34">
        <f t="shared" si="8"/>
        <v>4.6673804124196367</v>
      </c>
      <c r="F147" s="35">
        <f t="shared" si="12"/>
        <v>3.2369506359100342</v>
      </c>
      <c r="G147" s="36">
        <v>4.0892858505249023</v>
      </c>
      <c r="H147" s="36">
        <v>2.384615421295166</v>
      </c>
      <c r="I147" s="34">
        <v>4.4530000686645508</v>
      </c>
      <c r="J147" s="35">
        <f t="shared" si="13"/>
        <v>5.6924603780110674</v>
      </c>
      <c r="K147" s="36">
        <v>4.9821429252624512</v>
      </c>
      <c r="L147" s="36">
        <v>5.9166665077209473</v>
      </c>
      <c r="M147" s="37">
        <v>6.1785717010498047</v>
      </c>
      <c r="N147" s="2"/>
    </row>
    <row r="148" spans="1:14" x14ac:dyDescent="0.25">
      <c r="A148" s="11" t="str">
        <f t="shared" si="11"/>
        <v>CAN_1983</v>
      </c>
      <c r="B148" t="s">
        <v>8</v>
      </c>
      <c r="C148" s="7" t="s">
        <v>42</v>
      </c>
      <c r="D148" s="6">
        <v>1983</v>
      </c>
      <c r="E148" s="34">
        <f t="shared" si="8"/>
        <v>4.6673804124196367</v>
      </c>
      <c r="F148" s="35">
        <f t="shared" si="12"/>
        <v>3.2369506359100342</v>
      </c>
      <c r="G148" s="36">
        <v>4.0892858505249023</v>
      </c>
      <c r="H148" s="36">
        <v>2.384615421295166</v>
      </c>
      <c r="I148" s="34">
        <v>4.4530000686645508</v>
      </c>
      <c r="J148" s="35">
        <f t="shared" si="13"/>
        <v>5.6924603780110674</v>
      </c>
      <c r="K148" s="36">
        <v>4.9821429252624512</v>
      </c>
      <c r="L148" s="36">
        <v>5.9166665077209473</v>
      </c>
      <c r="M148" s="37">
        <v>6.1785717010498047</v>
      </c>
      <c r="N148" s="2"/>
    </row>
    <row r="149" spans="1:14" x14ac:dyDescent="0.25">
      <c r="A149" s="11" t="str">
        <f t="shared" si="11"/>
        <v>CAN_1984</v>
      </c>
      <c r="B149" t="s">
        <v>8</v>
      </c>
      <c r="C149" s="7" t="s">
        <v>42</v>
      </c>
      <c r="D149" s="6">
        <v>1984</v>
      </c>
      <c r="E149" s="34">
        <f t="shared" si="8"/>
        <v>4.6673804124196367</v>
      </c>
      <c r="F149" s="35">
        <f t="shared" si="12"/>
        <v>3.2369506359100342</v>
      </c>
      <c r="G149" s="36">
        <v>4.0892858505249023</v>
      </c>
      <c r="H149" s="36">
        <v>2.384615421295166</v>
      </c>
      <c r="I149" s="34">
        <v>4.4530000686645508</v>
      </c>
      <c r="J149" s="35">
        <f t="shared" si="13"/>
        <v>5.6924603780110674</v>
      </c>
      <c r="K149" s="36">
        <v>4.9821429252624512</v>
      </c>
      <c r="L149" s="36">
        <v>5.9166665077209473</v>
      </c>
      <c r="M149" s="37">
        <v>6.1785717010498047</v>
      </c>
      <c r="N149" s="2"/>
    </row>
    <row r="150" spans="1:14" x14ac:dyDescent="0.25">
      <c r="A150" s="11" t="str">
        <f t="shared" si="11"/>
        <v>CAN_1985</v>
      </c>
      <c r="B150" t="s">
        <v>8</v>
      </c>
      <c r="C150" s="7" t="s">
        <v>42</v>
      </c>
      <c r="D150" s="6">
        <v>1985</v>
      </c>
      <c r="E150" s="34">
        <f t="shared" si="8"/>
        <v>4.5007137457529707</v>
      </c>
      <c r="F150" s="35">
        <f t="shared" si="12"/>
        <v>3.2369506359100342</v>
      </c>
      <c r="G150" s="36">
        <v>4.0892858505249023</v>
      </c>
      <c r="H150" s="36">
        <v>2.384615421295166</v>
      </c>
      <c r="I150" s="34">
        <v>3.4530000686645508</v>
      </c>
      <c r="J150" s="35">
        <f t="shared" si="13"/>
        <v>5.6924603780110674</v>
      </c>
      <c r="K150" s="36">
        <v>4.9821429252624512</v>
      </c>
      <c r="L150" s="36">
        <v>5.9166665077209473</v>
      </c>
      <c r="M150" s="37">
        <v>6.1785717010498047</v>
      </c>
      <c r="N150" s="2"/>
    </row>
    <row r="151" spans="1:14" x14ac:dyDescent="0.25">
      <c r="A151" s="11" t="str">
        <f t="shared" si="11"/>
        <v>CAN_1986</v>
      </c>
      <c r="B151" t="s">
        <v>8</v>
      </c>
      <c r="C151" s="7" t="s">
        <v>42</v>
      </c>
      <c r="D151" s="6">
        <v>1986</v>
      </c>
      <c r="E151" s="34">
        <f t="shared" si="8"/>
        <v>4.4173804124196367</v>
      </c>
      <c r="F151" s="35">
        <f t="shared" si="12"/>
        <v>2.9869506359100342</v>
      </c>
      <c r="G151" s="36">
        <v>4.0892858505249023</v>
      </c>
      <c r="H151" s="36">
        <v>1.884615421295166</v>
      </c>
      <c r="I151" s="34">
        <v>3.4530000686645508</v>
      </c>
      <c r="J151" s="35">
        <f t="shared" si="13"/>
        <v>5.6924603780110674</v>
      </c>
      <c r="K151" s="36">
        <v>4.9821429252624512</v>
      </c>
      <c r="L151" s="36">
        <v>5.9166665077209473</v>
      </c>
      <c r="M151" s="37">
        <v>6.1785717010498047</v>
      </c>
      <c r="N151" s="2"/>
    </row>
    <row r="152" spans="1:14" x14ac:dyDescent="0.25">
      <c r="A152" s="11" t="str">
        <f t="shared" si="11"/>
        <v>CAN_1987</v>
      </c>
      <c r="B152" t="s">
        <v>8</v>
      </c>
      <c r="C152" s="7" t="s">
        <v>42</v>
      </c>
      <c r="D152" s="6">
        <v>1987</v>
      </c>
      <c r="E152" s="34">
        <f t="shared" ref="E152:E220" si="14">IF(AND(G152=".",H152=".",I152=".",K152=".",L152=".",M152="."),".",AVERAGE(G152,H152,I152,K152,L152,M152))</f>
        <v>4.1673804124196367</v>
      </c>
      <c r="F152" s="35">
        <f t="shared" si="12"/>
        <v>2.9869506359100342</v>
      </c>
      <c r="G152" s="36">
        <v>4.0892858505249023</v>
      </c>
      <c r="H152" s="36">
        <v>1.884615421295166</v>
      </c>
      <c r="I152" s="34">
        <v>3.4530000686645508</v>
      </c>
      <c r="J152" s="35">
        <f t="shared" si="13"/>
        <v>5.1924603780110674</v>
      </c>
      <c r="K152" s="36">
        <v>4.9821429252624512</v>
      </c>
      <c r="L152" s="36">
        <v>5.9166665077209473</v>
      </c>
      <c r="M152" s="37">
        <v>4.6785717010498047</v>
      </c>
      <c r="N152" s="2"/>
    </row>
    <row r="153" spans="1:14" x14ac:dyDescent="0.25">
      <c r="A153" s="11" t="str">
        <f t="shared" si="11"/>
        <v>CAN_1988</v>
      </c>
      <c r="B153" t="s">
        <v>8</v>
      </c>
      <c r="C153" s="7" t="s">
        <v>42</v>
      </c>
      <c r="D153" s="6">
        <v>1988</v>
      </c>
      <c r="E153" s="34">
        <f t="shared" si="14"/>
        <v>3.4107137123743692</v>
      </c>
      <c r="F153" s="35">
        <f t="shared" si="12"/>
        <v>2.7369506359100342</v>
      </c>
      <c r="G153" s="36">
        <v>4.0892858505249023</v>
      </c>
      <c r="H153" s="36">
        <v>1.384615421295166</v>
      </c>
      <c r="I153" s="34">
        <v>3.4530000686645508</v>
      </c>
      <c r="J153" s="35">
        <f t="shared" si="13"/>
        <v>3.8457936445871987</v>
      </c>
      <c r="K153" s="36">
        <v>4.9821429252624512</v>
      </c>
      <c r="L153" s="36">
        <v>4.6266665458679199</v>
      </c>
      <c r="M153" s="37">
        <v>1.9285714626312256</v>
      </c>
      <c r="N153" s="2"/>
    </row>
    <row r="154" spans="1:14" x14ac:dyDescent="0.25">
      <c r="A154" s="11" t="str">
        <f t="shared" si="11"/>
        <v>CAN_1989</v>
      </c>
      <c r="B154" t="s">
        <v>8</v>
      </c>
      <c r="C154" s="7" t="s">
        <v>42</v>
      </c>
      <c r="D154" s="6">
        <v>1989</v>
      </c>
      <c r="E154" s="34">
        <f t="shared" si="14"/>
        <v>3.1257137457529702</v>
      </c>
      <c r="F154" s="35">
        <f t="shared" si="12"/>
        <v>2.7369506359100342</v>
      </c>
      <c r="G154" s="36">
        <v>4.0892858505249023</v>
      </c>
      <c r="H154" s="36">
        <v>1.384615421295166</v>
      </c>
      <c r="I154" s="34">
        <v>3.4530000686645508</v>
      </c>
      <c r="J154" s="35">
        <f t="shared" si="13"/>
        <v>3.2757937113444009</v>
      </c>
      <c r="K154" s="36">
        <v>4.9821429252624512</v>
      </c>
      <c r="L154" s="36">
        <v>2.9166667461395264</v>
      </c>
      <c r="M154" s="37">
        <v>1.9285714626312256</v>
      </c>
      <c r="N154" s="2"/>
    </row>
    <row r="155" spans="1:14" x14ac:dyDescent="0.25">
      <c r="A155" s="11" t="str">
        <f t="shared" si="11"/>
        <v>CAN_1990</v>
      </c>
      <c r="B155" t="s">
        <v>8</v>
      </c>
      <c r="C155" s="7" t="s">
        <v>42</v>
      </c>
      <c r="D155" s="6">
        <v>1990</v>
      </c>
      <c r="E155" s="34">
        <f t="shared" si="14"/>
        <v>3.1257137457529702</v>
      </c>
      <c r="F155" s="35">
        <f t="shared" si="12"/>
        <v>2.7369506359100342</v>
      </c>
      <c r="G155" s="36">
        <v>4.0892858505249023</v>
      </c>
      <c r="H155" s="36">
        <v>1.384615421295166</v>
      </c>
      <c r="I155" s="34">
        <v>3.4530000686645508</v>
      </c>
      <c r="J155" s="35">
        <f t="shared" si="13"/>
        <v>3.2757937113444009</v>
      </c>
      <c r="K155" s="36">
        <v>4.9821429252624512</v>
      </c>
      <c r="L155" s="36">
        <v>2.9166667461395264</v>
      </c>
      <c r="M155" s="37">
        <v>1.9285714626312256</v>
      </c>
      <c r="N155" s="2"/>
    </row>
    <row r="156" spans="1:14" x14ac:dyDescent="0.25">
      <c r="A156" s="11" t="str">
        <f t="shared" si="11"/>
        <v>CAN_1991</v>
      </c>
      <c r="B156" t="s">
        <v>8</v>
      </c>
      <c r="C156" s="7" t="s">
        <v>42</v>
      </c>
      <c r="D156" s="6">
        <v>1991</v>
      </c>
      <c r="E156" s="34">
        <f t="shared" si="14"/>
        <v>2.9928565820058188</v>
      </c>
      <c r="F156" s="35">
        <f t="shared" si="12"/>
        <v>2.7369506359100342</v>
      </c>
      <c r="G156" s="36">
        <v>4.0892858505249023</v>
      </c>
      <c r="H156" s="36">
        <v>1.384615421295166</v>
      </c>
      <c r="I156" s="34">
        <v>2.6558570861816406</v>
      </c>
      <c r="J156" s="35">
        <f t="shared" si="13"/>
        <v>3.2757937113444009</v>
      </c>
      <c r="K156" s="36">
        <v>4.9821429252624512</v>
      </c>
      <c r="L156" s="36">
        <v>2.9166667461395264</v>
      </c>
      <c r="M156" s="37">
        <v>1.9285714626312256</v>
      </c>
      <c r="N156" s="2"/>
    </row>
    <row r="157" spans="1:14" x14ac:dyDescent="0.25">
      <c r="A157" s="11" t="str">
        <f t="shared" si="11"/>
        <v>CAN_1992</v>
      </c>
      <c r="B157" t="s">
        <v>8</v>
      </c>
      <c r="C157" s="7" t="s">
        <v>42</v>
      </c>
      <c r="D157" s="6">
        <v>1992</v>
      </c>
      <c r="E157" s="34">
        <f t="shared" si="14"/>
        <v>2.9866661230723062</v>
      </c>
      <c r="F157" s="35">
        <f t="shared" si="12"/>
        <v>2.7369506359100342</v>
      </c>
      <c r="G157" s="36">
        <v>4.0892858505249023</v>
      </c>
      <c r="H157" s="36">
        <v>1.384615421295166</v>
      </c>
      <c r="I157" s="34">
        <v>2.6187143325805664</v>
      </c>
      <c r="J157" s="35">
        <f t="shared" si="13"/>
        <v>3.2757937113444009</v>
      </c>
      <c r="K157" s="36">
        <v>4.9821429252624512</v>
      </c>
      <c r="L157" s="36">
        <v>2.9166667461395264</v>
      </c>
      <c r="M157" s="37">
        <v>1.9285714626312256</v>
      </c>
      <c r="N157" s="2"/>
    </row>
    <row r="158" spans="1:14" x14ac:dyDescent="0.25">
      <c r="A158" s="11" t="str">
        <f t="shared" si="11"/>
        <v>CAN_1993</v>
      </c>
      <c r="B158" t="s">
        <v>8</v>
      </c>
      <c r="C158" s="7" t="s">
        <v>42</v>
      </c>
      <c r="D158" s="6">
        <v>1993</v>
      </c>
      <c r="E158" s="34">
        <f t="shared" si="14"/>
        <v>2.9738089243570962</v>
      </c>
      <c r="F158" s="35">
        <f t="shared" si="12"/>
        <v>2.7369506359100342</v>
      </c>
      <c r="G158" s="36">
        <v>4.0892858505249023</v>
      </c>
      <c r="H158" s="36">
        <v>1.384615421295166</v>
      </c>
      <c r="I158" s="34">
        <v>2.5415711402893066</v>
      </c>
      <c r="J158" s="35">
        <f t="shared" si="13"/>
        <v>3.2757937113444009</v>
      </c>
      <c r="K158" s="36">
        <v>4.9821429252624512</v>
      </c>
      <c r="L158" s="36">
        <v>2.9166667461395264</v>
      </c>
      <c r="M158" s="37">
        <v>1.9285714626312256</v>
      </c>
      <c r="N158" s="2"/>
    </row>
    <row r="159" spans="1:14" x14ac:dyDescent="0.25">
      <c r="A159" s="11" t="str">
        <f t="shared" si="11"/>
        <v>CAN_1994</v>
      </c>
      <c r="B159" t="s">
        <v>8</v>
      </c>
      <c r="C159" s="7" t="s">
        <v>42</v>
      </c>
      <c r="D159" s="6">
        <v>1994</v>
      </c>
      <c r="E159" s="34">
        <f t="shared" si="14"/>
        <v>2.9592851797739663</v>
      </c>
      <c r="F159" s="35">
        <f t="shared" si="12"/>
        <v>2.7369506359100342</v>
      </c>
      <c r="G159" s="36">
        <v>4.0892858505249023</v>
      </c>
      <c r="H159" s="36">
        <v>1.384615421295166</v>
      </c>
      <c r="I159" s="34">
        <v>2.4544286727905273</v>
      </c>
      <c r="J159" s="35">
        <f t="shared" si="13"/>
        <v>3.2757937113444009</v>
      </c>
      <c r="K159" s="36">
        <v>4.9821429252624512</v>
      </c>
      <c r="L159" s="36">
        <v>2.9166667461395264</v>
      </c>
      <c r="M159" s="37">
        <v>1.9285714626312256</v>
      </c>
      <c r="N159" s="2"/>
    </row>
    <row r="160" spans="1:14" x14ac:dyDescent="0.25">
      <c r="A160" s="11" t="str">
        <f t="shared" si="11"/>
        <v>CAN_1995</v>
      </c>
      <c r="B160" t="s">
        <v>8</v>
      </c>
      <c r="C160" s="7" t="s">
        <v>42</v>
      </c>
      <c r="D160" s="6">
        <v>1995</v>
      </c>
      <c r="E160" s="34">
        <f t="shared" si="14"/>
        <v>2.5747613509496055</v>
      </c>
      <c r="F160" s="35">
        <f t="shared" si="12"/>
        <v>2.7369506359100342</v>
      </c>
      <c r="G160" s="36">
        <v>4.0892858505249023</v>
      </c>
      <c r="H160" s="36">
        <v>1.384615421295166</v>
      </c>
      <c r="I160" s="34">
        <v>1.1472856998443604</v>
      </c>
      <c r="J160" s="35">
        <f t="shared" si="13"/>
        <v>2.9424603780110679</v>
      </c>
      <c r="K160" s="36">
        <v>4.9821429252624512</v>
      </c>
      <c r="L160" s="36">
        <v>1.9166667461395264</v>
      </c>
      <c r="M160" s="37">
        <v>1.9285714626312256</v>
      </c>
      <c r="N160" s="2"/>
    </row>
    <row r="161" spans="1:14" x14ac:dyDescent="0.25">
      <c r="A161" s="11" t="str">
        <f t="shared" si="11"/>
        <v>CAN_1996</v>
      </c>
      <c r="B161" t="s">
        <v>8</v>
      </c>
      <c r="C161" s="7" t="s">
        <v>42</v>
      </c>
      <c r="D161" s="6">
        <v>1996</v>
      </c>
      <c r="E161" s="34">
        <f t="shared" si="14"/>
        <v>2.1271819670995078</v>
      </c>
      <c r="F161" s="35">
        <f t="shared" si="12"/>
        <v>2.7369506359100342</v>
      </c>
      <c r="G161" s="36">
        <v>4.0892858505249023</v>
      </c>
      <c r="H161" s="36">
        <v>1.384615421295166</v>
      </c>
      <c r="I161" s="34">
        <v>1.0868093967437744</v>
      </c>
      <c r="J161" s="35">
        <f t="shared" si="13"/>
        <v>2.0674603780110679</v>
      </c>
      <c r="K161" s="36">
        <v>2.3571429252624512</v>
      </c>
      <c r="L161" s="36">
        <v>1.9166667461395264</v>
      </c>
      <c r="M161" s="37">
        <v>1.9285714626312256</v>
      </c>
      <c r="N161" s="2"/>
    </row>
    <row r="162" spans="1:14" x14ac:dyDescent="0.25">
      <c r="A162" s="11" t="str">
        <f t="shared" si="11"/>
        <v>CAN_1997</v>
      </c>
      <c r="B162" t="s">
        <v>8</v>
      </c>
      <c r="C162" s="7" t="s">
        <v>42</v>
      </c>
      <c r="D162" s="6">
        <v>1997</v>
      </c>
      <c r="E162" s="34">
        <f t="shared" si="14"/>
        <v>1.9543248315652211</v>
      </c>
      <c r="F162" s="35">
        <f t="shared" si="12"/>
        <v>2.7369506359100342</v>
      </c>
      <c r="G162" s="36">
        <v>4.0892858505249023</v>
      </c>
      <c r="H162" s="36">
        <v>1.384615421295166</v>
      </c>
      <c r="I162" s="34">
        <v>1.0496666431427002</v>
      </c>
      <c r="J162" s="35">
        <f t="shared" si="13"/>
        <v>1.7341270248095195</v>
      </c>
      <c r="K162" s="36">
        <v>2.3571429252624512</v>
      </c>
      <c r="L162" s="36">
        <v>0.91666668653488159</v>
      </c>
      <c r="M162" s="37">
        <v>1.9285714626312256</v>
      </c>
      <c r="N162" s="2"/>
    </row>
    <row r="163" spans="1:14" x14ac:dyDescent="0.25">
      <c r="A163" s="11" t="str">
        <f t="shared" si="11"/>
        <v>CAN_1998</v>
      </c>
      <c r="B163" t="s">
        <v>8</v>
      </c>
      <c r="C163" s="7" t="s">
        <v>42</v>
      </c>
      <c r="D163" s="6">
        <v>1998</v>
      </c>
      <c r="E163" s="34">
        <f t="shared" si="14"/>
        <v>1.870402604341507</v>
      </c>
      <c r="F163" s="35">
        <f t="shared" si="12"/>
        <v>2.4869506359100342</v>
      </c>
      <c r="G163" s="36">
        <v>3.5892858505249023</v>
      </c>
      <c r="H163" s="36">
        <v>1.384615421295166</v>
      </c>
      <c r="I163" s="34">
        <v>1.046133279800415</v>
      </c>
      <c r="J163" s="35">
        <f t="shared" si="13"/>
        <v>1.7341270248095195</v>
      </c>
      <c r="K163" s="36">
        <v>2.3571429252624512</v>
      </c>
      <c r="L163" s="36">
        <v>0.91666668653488159</v>
      </c>
      <c r="M163" s="37">
        <v>1.9285714626312256</v>
      </c>
      <c r="N163" s="2"/>
    </row>
    <row r="164" spans="1:14" x14ac:dyDescent="0.25">
      <c r="A164" s="11" t="str">
        <f t="shared" si="11"/>
        <v>CAN_1999</v>
      </c>
      <c r="B164" t="s">
        <v>8</v>
      </c>
      <c r="C164" s="7" t="s">
        <v>42</v>
      </c>
      <c r="D164" s="6">
        <v>1999</v>
      </c>
      <c r="E164" s="34">
        <f t="shared" si="14"/>
        <v>1.6263359387715657</v>
      </c>
      <c r="F164" s="35">
        <f t="shared" si="12"/>
        <v>1.7994506359100342</v>
      </c>
      <c r="G164" s="36">
        <v>2.2142858505249023</v>
      </c>
      <c r="H164" s="36">
        <v>1.384615421295166</v>
      </c>
      <c r="I164" s="34">
        <v>0.95673328638076782</v>
      </c>
      <c r="J164" s="35">
        <f t="shared" si="13"/>
        <v>1.7341270248095195</v>
      </c>
      <c r="K164" s="36">
        <v>2.3571429252624512</v>
      </c>
      <c r="L164" s="36">
        <v>0.91666668653488159</v>
      </c>
      <c r="M164" s="37">
        <v>1.9285714626312256</v>
      </c>
      <c r="N164" s="2"/>
    </row>
    <row r="165" spans="1:14" x14ac:dyDescent="0.25">
      <c r="A165" s="11" t="str">
        <f t="shared" si="11"/>
        <v>CAN_2000</v>
      </c>
      <c r="B165" t="s">
        <v>8</v>
      </c>
      <c r="C165" s="7" t="s">
        <v>42</v>
      </c>
      <c r="D165" s="6">
        <v>2000</v>
      </c>
      <c r="E165" s="34">
        <f t="shared" si="14"/>
        <v>1.5419914821783702</v>
      </c>
      <c r="F165" s="35">
        <f t="shared" si="12"/>
        <v>1.5494505763053894</v>
      </c>
      <c r="G165" s="36">
        <v>1.7142857313156128</v>
      </c>
      <c r="H165" s="36">
        <v>1.384615421295166</v>
      </c>
      <c r="I165" s="34">
        <v>0.95066666603088379</v>
      </c>
      <c r="J165" s="35">
        <f t="shared" si="13"/>
        <v>1.7341270248095195</v>
      </c>
      <c r="K165" s="36">
        <v>2.3571429252624512</v>
      </c>
      <c r="L165" s="36">
        <v>0.91666668653488159</v>
      </c>
      <c r="M165" s="37">
        <v>1.9285714626312256</v>
      </c>
      <c r="N165" s="2"/>
    </row>
    <row r="166" spans="1:14" x14ac:dyDescent="0.25">
      <c r="A166" s="11" t="str">
        <f t="shared" si="11"/>
        <v>CAN_2001</v>
      </c>
      <c r="B166" t="s">
        <v>8</v>
      </c>
      <c r="C166" s="7" t="s">
        <v>42</v>
      </c>
      <c r="D166" s="6">
        <v>2001</v>
      </c>
      <c r="E166" s="34">
        <f t="shared" si="14"/>
        <v>1.5478248099486034</v>
      </c>
      <c r="F166" s="35">
        <f t="shared" si="12"/>
        <v>1.5494505763053894</v>
      </c>
      <c r="G166" s="36">
        <v>1.7142857313156128</v>
      </c>
      <c r="H166" s="36">
        <v>1.384615421295166</v>
      </c>
      <c r="I166" s="34">
        <v>0.98566663265228271</v>
      </c>
      <c r="J166" s="35">
        <f t="shared" si="13"/>
        <v>1.7341270248095195</v>
      </c>
      <c r="K166" s="36">
        <v>2.3571429252624512</v>
      </c>
      <c r="L166" s="36">
        <v>0.91666668653488159</v>
      </c>
      <c r="M166" s="37">
        <v>1.9285714626312256</v>
      </c>
      <c r="N166" s="2"/>
    </row>
    <row r="167" spans="1:14" x14ac:dyDescent="0.25">
      <c r="A167" s="11" t="str">
        <f t="shared" si="11"/>
        <v>CAN_2002</v>
      </c>
      <c r="B167" t="s">
        <v>8</v>
      </c>
      <c r="C167" s="7" t="s">
        <v>42</v>
      </c>
      <c r="D167" s="6">
        <v>2002</v>
      </c>
      <c r="E167" s="34">
        <f t="shared" si="14"/>
        <v>1.3768525818983715</v>
      </c>
      <c r="F167" s="35">
        <f t="shared" si="12"/>
        <v>1.0494505763053894</v>
      </c>
      <c r="G167" s="36">
        <v>0.71428573131561279</v>
      </c>
      <c r="H167" s="36">
        <v>1.384615421295166</v>
      </c>
      <c r="I167" s="34">
        <v>0.95983326435089111</v>
      </c>
      <c r="J167" s="35">
        <f t="shared" si="13"/>
        <v>1.7341270248095195</v>
      </c>
      <c r="K167" s="36">
        <v>2.3571429252624512</v>
      </c>
      <c r="L167" s="36">
        <v>0.91666668653488159</v>
      </c>
      <c r="M167" s="37">
        <v>1.9285714626312256</v>
      </c>
      <c r="N167" s="2"/>
    </row>
    <row r="168" spans="1:14" x14ac:dyDescent="0.25">
      <c r="A168" s="11" t="str">
        <f t="shared" si="11"/>
        <v>CAN_2003</v>
      </c>
      <c r="B168" t="s">
        <v>8</v>
      </c>
      <c r="C168" s="7" t="s">
        <v>42</v>
      </c>
      <c r="D168" s="6">
        <v>2003</v>
      </c>
      <c r="E168" s="34">
        <f t="shared" si="14"/>
        <v>1.3768248061339061</v>
      </c>
      <c r="F168" s="35">
        <f t="shared" si="12"/>
        <v>1.0494505763053894</v>
      </c>
      <c r="G168" s="36">
        <v>0.71428573131561279</v>
      </c>
      <c r="H168" s="36">
        <v>1.384615421295166</v>
      </c>
      <c r="I168" s="34">
        <v>0.95966660976409912</v>
      </c>
      <c r="J168" s="35">
        <f t="shared" si="13"/>
        <v>1.7341270248095195</v>
      </c>
      <c r="K168" s="36">
        <v>2.3571429252624512</v>
      </c>
      <c r="L168" s="36">
        <v>0.91666668653488159</v>
      </c>
      <c r="M168" s="37">
        <v>1.9285714626312256</v>
      </c>
      <c r="N168" s="2"/>
    </row>
    <row r="169" spans="1:14" x14ac:dyDescent="0.25">
      <c r="A169" s="11" t="str">
        <f t="shared" si="11"/>
        <v>CAN_2004</v>
      </c>
      <c r="B169" t="s">
        <v>8</v>
      </c>
      <c r="C169" s="7" t="s">
        <v>42</v>
      </c>
      <c r="D169" s="6">
        <v>2004</v>
      </c>
      <c r="E169" s="34">
        <f t="shared" si="14"/>
        <v>1.3811442454655964</v>
      </c>
      <c r="F169" s="35">
        <f t="shared" si="12"/>
        <v>1.0494505763053894</v>
      </c>
      <c r="G169" s="36">
        <v>0.71428573131561279</v>
      </c>
      <c r="H169" s="36">
        <v>1.384615421295166</v>
      </c>
      <c r="I169" s="34">
        <v>0.98558324575424194</v>
      </c>
      <c r="J169" s="35">
        <f t="shared" si="13"/>
        <v>1.7341270248095195</v>
      </c>
      <c r="K169" s="36">
        <v>2.3571429252624512</v>
      </c>
      <c r="L169" s="36">
        <v>0.91666668653488159</v>
      </c>
      <c r="M169" s="37">
        <v>1.9285714626312256</v>
      </c>
      <c r="N169" s="2"/>
    </row>
    <row r="170" spans="1:14" x14ac:dyDescent="0.25">
      <c r="A170" s="11" t="str">
        <f t="shared" si="11"/>
        <v>CAN_2005</v>
      </c>
      <c r="B170" t="s">
        <v>8</v>
      </c>
      <c r="C170" s="7" t="s">
        <v>42</v>
      </c>
      <c r="D170" s="6">
        <v>2005</v>
      </c>
      <c r="E170" s="34">
        <f t="shared" si="14"/>
        <v>1.510463684797287</v>
      </c>
      <c r="F170" s="35">
        <f t="shared" si="12"/>
        <v>1.4244505763053894</v>
      </c>
      <c r="G170" s="36">
        <v>1.4642857313156128</v>
      </c>
      <c r="H170" s="36">
        <v>1.384615421295166</v>
      </c>
      <c r="I170" s="34">
        <v>1.0114998817443848</v>
      </c>
      <c r="J170" s="35">
        <f t="shared" si="13"/>
        <v>1.7341270248095195</v>
      </c>
      <c r="K170" s="36">
        <v>2.3571429252624512</v>
      </c>
      <c r="L170" s="36">
        <v>0.91666668653488159</v>
      </c>
      <c r="M170" s="37">
        <v>1.9285714626312256</v>
      </c>
      <c r="N170" s="2"/>
    </row>
    <row r="171" spans="1:14" x14ac:dyDescent="0.25">
      <c r="A171" s="11" t="str">
        <f t="shared" si="11"/>
        <v>CAN_2006</v>
      </c>
      <c r="B171" t="s">
        <v>8</v>
      </c>
      <c r="C171" s="7" t="s">
        <v>42</v>
      </c>
      <c r="D171" s="6">
        <v>2006</v>
      </c>
      <c r="E171" s="34">
        <f t="shared" si="14"/>
        <v>1.5131442646185558</v>
      </c>
      <c r="F171" s="35">
        <f t="shared" si="12"/>
        <v>1.4244505763053894</v>
      </c>
      <c r="G171" s="36">
        <v>1.4642857313156128</v>
      </c>
      <c r="H171" s="36">
        <v>1.384615421295166</v>
      </c>
      <c r="I171" s="34">
        <v>1.0275833606719971</v>
      </c>
      <c r="J171" s="35">
        <f t="shared" si="13"/>
        <v>1.7341270248095195</v>
      </c>
      <c r="K171" s="36">
        <v>2.3571429252624512</v>
      </c>
      <c r="L171" s="36">
        <v>0.91666668653488159</v>
      </c>
      <c r="M171" s="37">
        <v>1.9285714626312256</v>
      </c>
      <c r="N171" s="2"/>
    </row>
    <row r="172" spans="1:14" x14ac:dyDescent="0.25">
      <c r="A172" s="11" t="str">
        <f t="shared" si="11"/>
        <v>CAN_2007</v>
      </c>
      <c r="B172" t="s">
        <v>8</v>
      </c>
      <c r="C172" s="7" t="s">
        <v>42</v>
      </c>
      <c r="D172" s="6">
        <v>2007</v>
      </c>
      <c r="E172" s="34">
        <f t="shared" si="14"/>
        <v>1.5158248047033946</v>
      </c>
      <c r="F172" s="35">
        <f t="shared" si="12"/>
        <v>1.4244505763053894</v>
      </c>
      <c r="G172" s="36">
        <v>1.4642857313156128</v>
      </c>
      <c r="H172" s="36">
        <v>1.384615421295166</v>
      </c>
      <c r="I172" s="34">
        <v>1.0436666011810303</v>
      </c>
      <c r="J172" s="35">
        <f t="shared" si="13"/>
        <v>1.7341270248095195</v>
      </c>
      <c r="K172" s="36">
        <v>2.3571429252624512</v>
      </c>
      <c r="L172" s="36">
        <v>0.91666668653488159</v>
      </c>
      <c r="M172" s="37">
        <v>1.9285714626312256</v>
      </c>
      <c r="N172" s="2"/>
    </row>
    <row r="173" spans="1:14" x14ac:dyDescent="0.25">
      <c r="A173" s="11" t="str">
        <f t="shared" si="11"/>
        <v>CAN_2008</v>
      </c>
      <c r="B173" t="s">
        <v>8</v>
      </c>
      <c r="C173" s="7" t="s">
        <v>42</v>
      </c>
      <c r="D173" s="6">
        <v>2008</v>
      </c>
      <c r="E173" s="34">
        <f t="shared" si="14"/>
        <v>1.5149729549884796</v>
      </c>
      <c r="F173" s="35">
        <f t="shared" si="12"/>
        <v>1.4244505763053894</v>
      </c>
      <c r="G173" s="36">
        <v>1.4642857313156128</v>
      </c>
      <c r="H173" s="36">
        <v>1.384615421295166</v>
      </c>
      <c r="I173" s="34">
        <v>1.0385555028915405</v>
      </c>
      <c r="J173" s="35">
        <f t="shared" si="13"/>
        <v>1.7341270248095195</v>
      </c>
      <c r="K173" s="36">
        <v>2.3571429252624512</v>
      </c>
      <c r="L173" s="36">
        <v>0.91666668653488159</v>
      </c>
      <c r="M173" s="37">
        <v>1.9285714626312256</v>
      </c>
      <c r="N173" s="2"/>
    </row>
    <row r="174" spans="1:14" x14ac:dyDescent="0.25">
      <c r="A174" s="11" t="str">
        <f t="shared" si="11"/>
        <v>CAN_2009</v>
      </c>
      <c r="B174" t="s">
        <v>8</v>
      </c>
      <c r="C174" s="7" t="s">
        <v>42</v>
      </c>
      <c r="D174" s="6">
        <v>2009</v>
      </c>
      <c r="E174" s="34">
        <f t="shared" si="14"/>
        <v>1.5141211052735646</v>
      </c>
      <c r="F174" s="35">
        <f t="shared" si="12"/>
        <v>1.4244505763053894</v>
      </c>
      <c r="G174" s="36">
        <v>1.4642857313156128</v>
      </c>
      <c r="H174" s="36">
        <v>1.384615421295166</v>
      </c>
      <c r="I174" s="34">
        <v>1.0334444046020508</v>
      </c>
      <c r="J174" s="35">
        <f t="shared" si="13"/>
        <v>1.7341270248095195</v>
      </c>
      <c r="K174" s="36">
        <v>2.3571429252624512</v>
      </c>
      <c r="L174" s="36">
        <v>0.91666668653488159</v>
      </c>
      <c r="M174" s="37">
        <v>1.9285714626312256</v>
      </c>
      <c r="N174" s="2"/>
    </row>
    <row r="175" spans="1:14" x14ac:dyDescent="0.25">
      <c r="A175" s="11" t="str">
        <f t="shared" si="11"/>
        <v>CAN_2010</v>
      </c>
      <c r="B175" t="s">
        <v>8</v>
      </c>
      <c r="C175" s="7" t="s">
        <v>42</v>
      </c>
      <c r="D175" s="6">
        <v>2010</v>
      </c>
      <c r="E175" s="34">
        <f t="shared" si="14"/>
        <v>1.5116859177748363</v>
      </c>
      <c r="F175" s="35">
        <f t="shared" si="12"/>
        <v>1.4244505763053894</v>
      </c>
      <c r="G175" s="36">
        <v>1.4642857313156128</v>
      </c>
      <c r="H175" s="36">
        <v>1.384615421295166</v>
      </c>
      <c r="I175" s="34">
        <v>1.0188332796096802</v>
      </c>
      <c r="J175" s="35">
        <f t="shared" si="13"/>
        <v>1.7341270248095195</v>
      </c>
      <c r="K175" s="36">
        <v>2.3571429252624512</v>
      </c>
      <c r="L175" s="36">
        <v>0.91666668653488159</v>
      </c>
      <c r="M175" s="37">
        <v>1.9285714626312256</v>
      </c>
      <c r="N175" s="2"/>
    </row>
    <row r="176" spans="1:14" x14ac:dyDescent="0.25">
      <c r="A176" s="11" t="str">
        <f t="shared" si="11"/>
        <v>CAN_2011</v>
      </c>
      <c r="B176" t="s">
        <v>8</v>
      </c>
      <c r="C176" s="7" t="s">
        <v>42</v>
      </c>
      <c r="D176" s="6">
        <v>2011</v>
      </c>
      <c r="E176" s="34">
        <f t="shared" si="14"/>
        <v>1.5092507302761078</v>
      </c>
      <c r="F176" s="35">
        <f t="shared" si="12"/>
        <v>1.4244505763053894</v>
      </c>
      <c r="G176" s="36">
        <v>1.4642857313156128</v>
      </c>
      <c r="H176" s="36">
        <v>1.384615421295166</v>
      </c>
      <c r="I176" s="34">
        <v>1.0042221546173096</v>
      </c>
      <c r="J176" s="35">
        <f t="shared" si="13"/>
        <v>1.7341270248095195</v>
      </c>
      <c r="K176" s="36">
        <v>2.3571429252624512</v>
      </c>
      <c r="L176" s="36">
        <v>0.91666668653488159</v>
      </c>
      <c r="M176" s="37">
        <v>1.9285714626312256</v>
      </c>
      <c r="N176" s="2"/>
    </row>
    <row r="177" spans="1:14" x14ac:dyDescent="0.25">
      <c r="A177" s="11" t="str">
        <f t="shared" si="11"/>
        <v>CAN_2012</v>
      </c>
      <c r="B177" t="s">
        <v>8</v>
      </c>
      <c r="C177" s="7" t="s">
        <v>42</v>
      </c>
      <c r="D177" s="6">
        <v>2012</v>
      </c>
      <c r="E177" s="34">
        <f t="shared" si="14"/>
        <v>1.5068155527114868</v>
      </c>
      <c r="F177" s="35">
        <f t="shared" si="12"/>
        <v>1.4244505763053894</v>
      </c>
      <c r="G177" s="36">
        <v>1.4642857313156128</v>
      </c>
      <c r="H177" s="36">
        <v>1.384615421295166</v>
      </c>
      <c r="I177" s="34">
        <v>0.98961108922958374</v>
      </c>
      <c r="J177" s="35">
        <f t="shared" si="13"/>
        <v>1.7341270248095195</v>
      </c>
      <c r="K177" s="36">
        <v>2.3571429252624512</v>
      </c>
      <c r="L177" s="36">
        <v>0.91666668653488159</v>
      </c>
      <c r="M177" s="37">
        <v>1.9285714626312256</v>
      </c>
      <c r="N177" s="2"/>
    </row>
    <row r="178" spans="1:14" x14ac:dyDescent="0.25">
      <c r="A178" s="11" t="str">
        <f t="shared" si="11"/>
        <v>CAN_2013</v>
      </c>
      <c r="B178" t="s">
        <v>8</v>
      </c>
      <c r="C178" s="7" t="s">
        <v>42</v>
      </c>
      <c r="D178" s="6">
        <v>2013</v>
      </c>
      <c r="E178" s="34">
        <f t="shared" si="14"/>
        <v>1.5043803652127583</v>
      </c>
      <c r="F178" s="35">
        <f t="shared" si="12"/>
        <v>1.4244505763053894</v>
      </c>
      <c r="G178" s="36">
        <v>1.4642857313156128</v>
      </c>
      <c r="H178" s="36">
        <v>1.384615421295166</v>
      </c>
      <c r="I178" s="34">
        <v>0.97499996423721313</v>
      </c>
      <c r="J178" s="35">
        <f t="shared" si="13"/>
        <v>1.7341270248095195</v>
      </c>
      <c r="K178" s="36">
        <v>2.3571429252624512</v>
      </c>
      <c r="L178" s="36">
        <v>0.91666668653488159</v>
      </c>
      <c r="M178" s="37">
        <v>1.9285714626312256</v>
      </c>
      <c r="N178" s="2"/>
    </row>
    <row r="179" spans="1:14" x14ac:dyDescent="0.25">
      <c r="A179" s="11" t="str">
        <f t="shared" si="11"/>
        <v>CAN_2014</v>
      </c>
      <c r="B179" t="s">
        <v>8</v>
      </c>
      <c r="C179" s="7" t="s">
        <v>42</v>
      </c>
      <c r="D179" s="6">
        <v>2014</v>
      </c>
      <c r="E179" s="34">
        <f t="shared" ref="E179:E183" si="15">IF(AND(G179=".",H179=".",I179=".",K179=".",L179=".",M179="."),".",AVERAGE(G179,H179,I179,K179,L179,M179))</f>
        <v>1.5043803652127583</v>
      </c>
      <c r="F179" s="35">
        <f t="shared" si="12"/>
        <v>1.4244505763053894</v>
      </c>
      <c r="G179" s="36">
        <v>1.4642857313156128</v>
      </c>
      <c r="H179" s="36">
        <v>1.384615421295166</v>
      </c>
      <c r="I179" s="34">
        <v>0.97499996423721313</v>
      </c>
      <c r="J179" s="35">
        <f t="shared" si="13"/>
        <v>1.7341270248095195</v>
      </c>
      <c r="K179" s="36">
        <v>2.3571429252624512</v>
      </c>
      <c r="L179" s="36">
        <v>0.91666668653488159</v>
      </c>
      <c r="M179" s="37">
        <v>1.9285714626312256</v>
      </c>
      <c r="N179" s="2"/>
    </row>
    <row r="180" spans="1:14" x14ac:dyDescent="0.25">
      <c r="A180" s="11" t="str">
        <f t="shared" si="11"/>
        <v>CAN_2015</v>
      </c>
      <c r="B180" t="s">
        <v>8</v>
      </c>
      <c r="C180" s="7" t="s">
        <v>42</v>
      </c>
      <c r="D180" s="6">
        <v>2015</v>
      </c>
      <c r="E180" s="34">
        <f t="shared" si="15"/>
        <v>1.5043803652127583</v>
      </c>
      <c r="F180" s="35">
        <f t="shared" si="12"/>
        <v>1.4244505763053894</v>
      </c>
      <c r="G180" s="36">
        <v>1.4642857313156128</v>
      </c>
      <c r="H180" s="36">
        <v>1.384615421295166</v>
      </c>
      <c r="I180" s="34">
        <v>0.97499996423721313</v>
      </c>
      <c r="J180" s="35">
        <f t="shared" si="13"/>
        <v>1.7341270248095195</v>
      </c>
      <c r="K180" s="36">
        <v>2.3571429252624512</v>
      </c>
      <c r="L180" s="36">
        <v>0.91666668653488159</v>
      </c>
      <c r="M180" s="37">
        <v>1.9285714626312256</v>
      </c>
      <c r="N180" s="2"/>
    </row>
    <row r="181" spans="1:14" x14ac:dyDescent="0.25">
      <c r="A181" s="11" t="str">
        <f t="shared" si="11"/>
        <v>CAN_2016</v>
      </c>
      <c r="B181" t="s">
        <v>8</v>
      </c>
      <c r="C181" s="7" t="s">
        <v>42</v>
      </c>
      <c r="D181" s="6">
        <v>2016</v>
      </c>
      <c r="E181" s="34">
        <f t="shared" si="15"/>
        <v>1.5043803652127583</v>
      </c>
      <c r="F181" s="35">
        <f t="shared" si="12"/>
        <v>1.4244505763053894</v>
      </c>
      <c r="G181" s="36">
        <v>1.4642857313156128</v>
      </c>
      <c r="H181" s="36">
        <v>1.384615421295166</v>
      </c>
      <c r="I181" s="34">
        <v>0.97499996423721313</v>
      </c>
      <c r="J181" s="35">
        <f t="shared" si="13"/>
        <v>1.7341270248095195</v>
      </c>
      <c r="K181" s="36">
        <v>2.3571429252624512</v>
      </c>
      <c r="L181" s="36">
        <v>0.91666668653488159</v>
      </c>
      <c r="M181" s="37">
        <v>1.9285714626312256</v>
      </c>
      <c r="N181" s="2"/>
    </row>
    <row r="182" spans="1:14" x14ac:dyDescent="0.25">
      <c r="A182" s="11" t="str">
        <f t="shared" si="11"/>
        <v>CAN_2017</v>
      </c>
      <c r="B182" t="s">
        <v>8</v>
      </c>
      <c r="C182" s="7" t="s">
        <v>42</v>
      </c>
      <c r="D182" s="6">
        <v>2017</v>
      </c>
      <c r="E182" s="34">
        <f t="shared" si="15"/>
        <v>1.4543803731600444</v>
      </c>
      <c r="F182" s="35">
        <f t="shared" si="12"/>
        <v>1.4244505763053894</v>
      </c>
      <c r="G182" s="36">
        <v>1.4642857313156128</v>
      </c>
      <c r="H182" s="36">
        <v>1.384615421295166</v>
      </c>
      <c r="I182" s="34">
        <v>0.67500001192092896</v>
      </c>
      <c r="J182" s="35">
        <f t="shared" si="13"/>
        <v>1.7341270248095195</v>
      </c>
      <c r="K182" s="36">
        <v>2.3571429252624512</v>
      </c>
      <c r="L182" s="36">
        <v>0.91666668653488159</v>
      </c>
      <c r="M182" s="37">
        <v>1.9285714626312256</v>
      </c>
      <c r="N182" s="2"/>
    </row>
    <row r="183" spans="1:14" x14ac:dyDescent="0.25">
      <c r="A183" s="11" t="str">
        <f t="shared" si="11"/>
        <v>CAN_2018</v>
      </c>
      <c r="B183" t="s">
        <v>8</v>
      </c>
      <c r="C183" s="7" t="s">
        <v>42</v>
      </c>
      <c r="D183" s="6">
        <v>2018</v>
      </c>
      <c r="E183" s="34">
        <f t="shared" si="15"/>
        <v>1.3106074730555217</v>
      </c>
      <c r="F183" s="35">
        <f t="shared" si="12"/>
        <v>1.3502747416496277</v>
      </c>
      <c r="G183" s="36">
        <v>1.3928571939468384</v>
      </c>
      <c r="H183" s="36">
        <v>1.307692289352417</v>
      </c>
      <c r="I183" s="34">
        <v>0.67500001192092896</v>
      </c>
      <c r="J183" s="35">
        <f t="shared" si="13"/>
        <v>1.4960317810376484</v>
      </c>
      <c r="K183" s="36">
        <v>2.3571429252624512</v>
      </c>
      <c r="L183" s="36">
        <v>0.91666668653488159</v>
      </c>
      <c r="M183" s="37">
        <v>1.2142857313156128</v>
      </c>
      <c r="N183" s="2"/>
    </row>
    <row r="184" spans="1:14" x14ac:dyDescent="0.25">
      <c r="A184" s="11" t="str">
        <f t="shared" si="11"/>
        <v>CHL_1975</v>
      </c>
      <c r="B184" t="s">
        <v>9</v>
      </c>
      <c r="C184" s="8" t="s">
        <v>43</v>
      </c>
      <c r="D184" s="4">
        <v>1975</v>
      </c>
      <c r="E184" s="30">
        <f t="shared" si="14"/>
        <v>4.682889461517334</v>
      </c>
      <c r="F184" s="31">
        <f t="shared" si="12"/>
        <v>5.5430731773376465</v>
      </c>
      <c r="G184" s="32">
        <v>5.279761791229248</v>
      </c>
      <c r="H184" s="32">
        <v>5.8063845634460449</v>
      </c>
      <c r="I184" s="30">
        <v>5.9933333396911621</v>
      </c>
      <c r="J184" s="31">
        <f t="shared" si="13"/>
        <v>3.6726190249125161</v>
      </c>
      <c r="K184" s="32">
        <v>5.5178570747375488</v>
      </c>
      <c r="L184" s="32">
        <v>7</v>
      </c>
      <c r="M184" s="33">
        <v>-1.5</v>
      </c>
      <c r="N184" s="2"/>
    </row>
    <row r="185" spans="1:14" x14ac:dyDescent="0.25">
      <c r="A185" s="11" t="str">
        <f t="shared" si="11"/>
        <v>CHL_1976</v>
      </c>
      <c r="B185" t="s">
        <v>9</v>
      </c>
      <c r="C185" s="8" t="s">
        <v>43</v>
      </c>
      <c r="D185" s="4">
        <v>1976</v>
      </c>
      <c r="E185" s="30">
        <f t="shared" si="14"/>
        <v>4.682889461517334</v>
      </c>
      <c r="F185" s="31">
        <f t="shared" si="12"/>
        <v>5.5430731773376465</v>
      </c>
      <c r="G185" s="32">
        <v>5.279761791229248</v>
      </c>
      <c r="H185" s="32">
        <v>5.8063845634460449</v>
      </c>
      <c r="I185" s="30">
        <v>5.9933333396911621</v>
      </c>
      <c r="J185" s="31">
        <f t="shared" si="13"/>
        <v>3.6726190249125161</v>
      </c>
      <c r="K185" s="32">
        <v>5.5178570747375488</v>
      </c>
      <c r="L185" s="32">
        <v>7</v>
      </c>
      <c r="M185" s="33">
        <v>-1.5</v>
      </c>
      <c r="N185" s="2"/>
    </row>
    <row r="186" spans="1:14" x14ac:dyDescent="0.25">
      <c r="A186" s="11" t="str">
        <f t="shared" si="11"/>
        <v>CHL_1977</v>
      </c>
      <c r="B186" t="s">
        <v>9</v>
      </c>
      <c r="C186" s="8" t="s">
        <v>43</v>
      </c>
      <c r="D186" s="4">
        <v>1977</v>
      </c>
      <c r="E186" s="30">
        <f t="shared" si="14"/>
        <v>4.682889461517334</v>
      </c>
      <c r="F186" s="31">
        <f t="shared" si="12"/>
        <v>5.5430731773376465</v>
      </c>
      <c r="G186" s="32">
        <v>5.279761791229248</v>
      </c>
      <c r="H186" s="32">
        <v>5.8063845634460449</v>
      </c>
      <c r="I186" s="30">
        <v>5.9933333396911621</v>
      </c>
      <c r="J186" s="31">
        <f t="shared" si="13"/>
        <v>3.6726190249125161</v>
      </c>
      <c r="K186" s="32">
        <v>5.5178570747375488</v>
      </c>
      <c r="L186" s="32">
        <v>7</v>
      </c>
      <c r="M186" s="33">
        <v>-1.5</v>
      </c>
      <c r="N186" s="2"/>
    </row>
    <row r="187" spans="1:14" x14ac:dyDescent="0.25">
      <c r="A187" s="11" t="str">
        <f t="shared" si="11"/>
        <v>CHL_1978</v>
      </c>
      <c r="B187" t="s">
        <v>9</v>
      </c>
      <c r="C187" s="8" t="s">
        <v>43</v>
      </c>
      <c r="D187" s="4">
        <v>1978</v>
      </c>
      <c r="E187" s="30">
        <f t="shared" si="14"/>
        <v>4.5717783768971758</v>
      </c>
      <c r="F187" s="31">
        <f t="shared" si="12"/>
        <v>5.2097399234771729</v>
      </c>
      <c r="G187" s="32">
        <v>4.6130952835083008</v>
      </c>
      <c r="H187" s="32">
        <v>5.8063845634460449</v>
      </c>
      <c r="I187" s="30">
        <v>5.9933333396911621</v>
      </c>
      <c r="J187" s="31">
        <f t="shared" si="13"/>
        <v>3.6726190249125161</v>
      </c>
      <c r="K187" s="32">
        <v>5.5178570747375488</v>
      </c>
      <c r="L187" s="32">
        <v>7</v>
      </c>
      <c r="M187" s="33">
        <v>-1.5</v>
      </c>
      <c r="N187" s="2"/>
    </row>
    <row r="188" spans="1:14" x14ac:dyDescent="0.25">
      <c r="A188" s="11" t="str">
        <f t="shared" si="11"/>
        <v>CHL_1979</v>
      </c>
      <c r="B188" t="s">
        <v>9</v>
      </c>
      <c r="C188" s="8" t="s">
        <v>43</v>
      </c>
      <c r="D188" s="4">
        <v>1979</v>
      </c>
      <c r="E188" s="30">
        <f t="shared" si="14"/>
        <v>4.4051117102305097</v>
      </c>
      <c r="F188" s="31">
        <f t="shared" si="12"/>
        <v>5.2097399234771729</v>
      </c>
      <c r="G188" s="32">
        <v>4.6130952835083008</v>
      </c>
      <c r="H188" s="32">
        <v>5.8063845634460449</v>
      </c>
      <c r="I188" s="30">
        <v>5.9933333396911621</v>
      </c>
      <c r="J188" s="31">
        <f t="shared" si="13"/>
        <v>3.3392856915791831</v>
      </c>
      <c r="K188" s="32">
        <v>5.5178570747375488</v>
      </c>
      <c r="L188" s="32">
        <v>6</v>
      </c>
      <c r="M188" s="33">
        <v>-1.5</v>
      </c>
      <c r="N188" s="2"/>
    </row>
    <row r="189" spans="1:14" x14ac:dyDescent="0.25">
      <c r="A189" s="11" t="str">
        <f t="shared" si="11"/>
        <v>CHL_1980</v>
      </c>
      <c r="B189" t="s">
        <v>9</v>
      </c>
      <c r="C189" s="8" t="s">
        <v>43</v>
      </c>
      <c r="D189" s="4">
        <v>1980</v>
      </c>
      <c r="E189" s="30">
        <f t="shared" si="14"/>
        <v>4.4051117102305097</v>
      </c>
      <c r="F189" s="31">
        <f t="shared" si="12"/>
        <v>5.2097399234771729</v>
      </c>
      <c r="G189" s="32">
        <v>4.6130952835083008</v>
      </c>
      <c r="H189" s="32">
        <v>5.8063845634460449</v>
      </c>
      <c r="I189" s="30">
        <v>5.9933333396911621</v>
      </c>
      <c r="J189" s="31">
        <f t="shared" si="13"/>
        <v>3.3392856915791831</v>
      </c>
      <c r="K189" s="32">
        <v>5.5178570747375488</v>
      </c>
      <c r="L189" s="32">
        <v>6</v>
      </c>
      <c r="M189" s="33">
        <v>-1.5</v>
      </c>
      <c r="N189" s="2"/>
    </row>
    <row r="190" spans="1:14" x14ac:dyDescent="0.25">
      <c r="A190" s="11" t="str">
        <f t="shared" si="11"/>
        <v>CHL_1981</v>
      </c>
      <c r="B190" t="s">
        <v>9</v>
      </c>
      <c r="C190" s="8" t="s">
        <v>43</v>
      </c>
      <c r="D190" s="4">
        <v>1981</v>
      </c>
      <c r="E190" s="30">
        <f t="shared" si="14"/>
        <v>4.4051117102305097</v>
      </c>
      <c r="F190" s="31">
        <f t="shared" si="12"/>
        <v>5.2097399234771729</v>
      </c>
      <c r="G190" s="32">
        <v>4.6130952835083008</v>
      </c>
      <c r="H190" s="32">
        <v>5.8063845634460449</v>
      </c>
      <c r="I190" s="30">
        <v>5.9933333396911621</v>
      </c>
      <c r="J190" s="31">
        <f t="shared" si="13"/>
        <v>3.3392856915791831</v>
      </c>
      <c r="K190" s="32">
        <v>5.5178570747375488</v>
      </c>
      <c r="L190" s="32">
        <v>6</v>
      </c>
      <c r="M190" s="33">
        <v>-1.5</v>
      </c>
      <c r="N190" s="2"/>
    </row>
    <row r="191" spans="1:14" x14ac:dyDescent="0.25">
      <c r="A191" s="11" t="str">
        <f t="shared" si="11"/>
        <v>CHL_1982</v>
      </c>
      <c r="B191" t="s">
        <v>9</v>
      </c>
      <c r="C191" s="8" t="s">
        <v>43</v>
      </c>
      <c r="D191" s="4">
        <v>1982</v>
      </c>
      <c r="E191" s="30">
        <f t="shared" si="14"/>
        <v>3.9264738162358603</v>
      </c>
      <c r="F191" s="31">
        <f t="shared" si="12"/>
        <v>4.6958509683609009</v>
      </c>
      <c r="G191" s="32">
        <v>3.5853173732757568</v>
      </c>
      <c r="H191" s="32">
        <v>5.8063845634460449</v>
      </c>
      <c r="I191" s="30">
        <v>4.1492838859558105</v>
      </c>
      <c r="J191" s="31">
        <f t="shared" si="13"/>
        <v>3.3392856915791831</v>
      </c>
      <c r="K191" s="32">
        <v>5.5178570747375488</v>
      </c>
      <c r="L191" s="32">
        <v>6</v>
      </c>
      <c r="M191" s="33">
        <v>-1.5</v>
      </c>
      <c r="N191" s="2"/>
    </row>
    <row r="192" spans="1:14" x14ac:dyDescent="0.25">
      <c r="A192" s="11" t="str">
        <f t="shared" si="11"/>
        <v>CHL_1983</v>
      </c>
      <c r="B192" t="s">
        <v>9</v>
      </c>
      <c r="C192" s="8" t="s">
        <v>43</v>
      </c>
      <c r="D192" s="4">
        <v>1983</v>
      </c>
      <c r="E192" s="30">
        <f t="shared" si="14"/>
        <v>3.9246878226598105</v>
      </c>
      <c r="F192" s="31">
        <f t="shared" si="12"/>
        <v>4.6958509683609009</v>
      </c>
      <c r="G192" s="32">
        <v>3.5853173732757568</v>
      </c>
      <c r="H192" s="32">
        <v>5.8063845634460449</v>
      </c>
      <c r="I192" s="30">
        <v>4.1385679244995117</v>
      </c>
      <c r="J192" s="31">
        <f t="shared" si="13"/>
        <v>3.3392856915791831</v>
      </c>
      <c r="K192" s="32">
        <v>5.5178570747375488</v>
      </c>
      <c r="L192" s="32">
        <v>6</v>
      </c>
      <c r="M192" s="33">
        <v>-1.5</v>
      </c>
      <c r="N192" s="2"/>
    </row>
    <row r="193" spans="1:14" x14ac:dyDescent="0.25">
      <c r="A193" s="11" t="str">
        <f t="shared" si="11"/>
        <v>CHL_1984</v>
      </c>
      <c r="B193" t="s">
        <v>9</v>
      </c>
      <c r="C193" s="8" t="s">
        <v>43</v>
      </c>
      <c r="D193" s="4">
        <v>1984</v>
      </c>
      <c r="E193" s="30">
        <f t="shared" si="14"/>
        <v>3.9229018290837607</v>
      </c>
      <c r="F193" s="31">
        <f t="shared" si="12"/>
        <v>4.6958509683609009</v>
      </c>
      <c r="G193" s="32">
        <v>3.5853173732757568</v>
      </c>
      <c r="H193" s="32">
        <v>5.8063845634460449</v>
      </c>
      <c r="I193" s="30">
        <v>4.1278519630432129</v>
      </c>
      <c r="J193" s="31">
        <f t="shared" si="13"/>
        <v>3.3392856915791831</v>
      </c>
      <c r="K193" s="32">
        <v>5.5178570747375488</v>
      </c>
      <c r="L193" s="32">
        <v>6</v>
      </c>
      <c r="M193" s="33">
        <v>-1.5</v>
      </c>
      <c r="N193" s="2"/>
    </row>
    <row r="194" spans="1:14" x14ac:dyDescent="0.25">
      <c r="A194" s="11" t="str">
        <f t="shared" si="11"/>
        <v>CHL_1985</v>
      </c>
      <c r="B194" t="s">
        <v>9</v>
      </c>
      <c r="C194" s="8" t="s">
        <v>43</v>
      </c>
      <c r="D194" s="4">
        <v>1985</v>
      </c>
      <c r="E194" s="30">
        <f t="shared" si="14"/>
        <v>3.9211158355077109</v>
      </c>
      <c r="F194" s="31">
        <f t="shared" si="12"/>
        <v>4.6958509683609009</v>
      </c>
      <c r="G194" s="32">
        <v>3.5853173732757568</v>
      </c>
      <c r="H194" s="32">
        <v>5.8063845634460449</v>
      </c>
      <c r="I194" s="30">
        <v>4.1171360015869141</v>
      </c>
      <c r="J194" s="31">
        <f t="shared" si="13"/>
        <v>3.3392856915791831</v>
      </c>
      <c r="K194" s="32">
        <v>5.5178570747375488</v>
      </c>
      <c r="L194" s="32">
        <v>6</v>
      </c>
      <c r="M194" s="33">
        <v>-1.5</v>
      </c>
      <c r="N194" s="2"/>
    </row>
    <row r="195" spans="1:14" x14ac:dyDescent="0.25">
      <c r="A195" s="11" t="str">
        <f t="shared" si="11"/>
        <v>CHL_1986</v>
      </c>
      <c r="B195" t="s">
        <v>9</v>
      </c>
      <c r="C195" s="8" t="s">
        <v>43</v>
      </c>
      <c r="D195" s="4">
        <v>1986</v>
      </c>
      <c r="E195" s="30">
        <f t="shared" si="14"/>
        <v>3.8776631355285645</v>
      </c>
      <c r="F195" s="31">
        <f t="shared" si="12"/>
        <v>4.6958509683609009</v>
      </c>
      <c r="G195" s="32">
        <v>3.5853173732757568</v>
      </c>
      <c r="H195" s="32">
        <v>5.8063845634460449</v>
      </c>
      <c r="I195" s="30">
        <v>3.8564198017120361</v>
      </c>
      <c r="J195" s="31">
        <f t="shared" si="13"/>
        <v>3.3392856915791831</v>
      </c>
      <c r="K195" s="32">
        <v>5.5178570747375488</v>
      </c>
      <c r="L195" s="32">
        <v>6</v>
      </c>
      <c r="M195" s="33">
        <v>-1.5</v>
      </c>
      <c r="N195" s="2"/>
    </row>
    <row r="196" spans="1:14" x14ac:dyDescent="0.25">
      <c r="A196" s="11" t="str">
        <f t="shared" si="11"/>
        <v>CHL_1987</v>
      </c>
      <c r="B196" t="s">
        <v>9</v>
      </c>
      <c r="C196" s="8" t="s">
        <v>43</v>
      </c>
      <c r="D196" s="4">
        <v>1987</v>
      </c>
      <c r="E196" s="30">
        <f t="shared" si="14"/>
        <v>3.8758771022160849</v>
      </c>
      <c r="F196" s="31">
        <f t="shared" si="12"/>
        <v>4.6958509683609009</v>
      </c>
      <c r="G196" s="32">
        <v>3.5853173732757568</v>
      </c>
      <c r="H196" s="32">
        <v>5.8063845634460449</v>
      </c>
      <c r="I196" s="30">
        <v>3.8457036018371582</v>
      </c>
      <c r="J196" s="31">
        <f t="shared" si="13"/>
        <v>3.3392856915791831</v>
      </c>
      <c r="K196" s="32">
        <v>5.5178570747375488</v>
      </c>
      <c r="L196" s="32">
        <v>6</v>
      </c>
      <c r="M196" s="33">
        <v>-1.5</v>
      </c>
      <c r="N196" s="2"/>
    </row>
    <row r="197" spans="1:14" x14ac:dyDescent="0.25">
      <c r="A197" s="11" t="str">
        <f t="shared" si="11"/>
        <v>CHL_1988</v>
      </c>
      <c r="B197" t="s">
        <v>9</v>
      </c>
      <c r="C197" s="8" t="s">
        <v>43</v>
      </c>
      <c r="D197" s="4">
        <v>1988</v>
      </c>
      <c r="E197" s="30">
        <f t="shared" si="14"/>
        <v>3.3740911086400351</v>
      </c>
      <c r="F197" s="31">
        <f t="shared" si="12"/>
        <v>4.6958509683609009</v>
      </c>
      <c r="G197" s="32">
        <v>3.5853173732757568</v>
      </c>
      <c r="H197" s="32">
        <v>5.8063845634460449</v>
      </c>
      <c r="I197" s="30">
        <v>1.8349876403808594</v>
      </c>
      <c r="J197" s="31">
        <f t="shared" si="13"/>
        <v>3.0059523582458496</v>
      </c>
      <c r="K197" s="32">
        <v>5.5178570747375488</v>
      </c>
      <c r="L197" s="32">
        <v>5</v>
      </c>
      <c r="M197" s="33">
        <v>-1.5</v>
      </c>
      <c r="N197" s="2"/>
    </row>
    <row r="198" spans="1:14" x14ac:dyDescent="0.25">
      <c r="A198" s="11" t="str">
        <f t="shared" si="11"/>
        <v>CHL_1989</v>
      </c>
      <c r="B198" t="s">
        <v>9</v>
      </c>
      <c r="C198" s="8" t="s">
        <v>43</v>
      </c>
      <c r="D198" s="4">
        <v>1989</v>
      </c>
      <c r="E198" s="30">
        <f t="shared" si="14"/>
        <v>2.7839718063672385</v>
      </c>
      <c r="F198" s="31">
        <f t="shared" si="12"/>
        <v>3.6958510875701904</v>
      </c>
      <c r="G198" s="32">
        <v>1.5853176116943359</v>
      </c>
      <c r="H198" s="32">
        <v>5.8063845634460449</v>
      </c>
      <c r="I198" s="30">
        <v>1.824271559715271</v>
      </c>
      <c r="J198" s="31">
        <f t="shared" si="13"/>
        <v>2.4959523677825928</v>
      </c>
      <c r="K198" s="32">
        <v>5.5178570747375488</v>
      </c>
      <c r="L198" s="32">
        <v>3.4700000286102295</v>
      </c>
      <c r="M198" s="33">
        <v>-1.5</v>
      </c>
      <c r="N198" s="2"/>
    </row>
    <row r="199" spans="1:14" x14ac:dyDescent="0.25">
      <c r="A199" s="11" t="str">
        <f t="shared" si="11"/>
        <v>CHL_1990</v>
      </c>
      <c r="B199" t="s">
        <v>9</v>
      </c>
      <c r="C199" s="8" t="s">
        <v>43</v>
      </c>
      <c r="D199" s="4">
        <v>1990</v>
      </c>
      <c r="E199" s="30">
        <f t="shared" si="14"/>
        <v>2.7821858127911887</v>
      </c>
      <c r="F199" s="31">
        <f t="shared" si="12"/>
        <v>3.6958510875701904</v>
      </c>
      <c r="G199" s="32">
        <v>1.5853176116943359</v>
      </c>
      <c r="H199" s="32">
        <v>5.8063845634460449</v>
      </c>
      <c r="I199" s="30">
        <v>1.8135555982589722</v>
      </c>
      <c r="J199" s="31">
        <f t="shared" si="13"/>
        <v>2.4959523677825928</v>
      </c>
      <c r="K199" s="32">
        <v>5.5178570747375488</v>
      </c>
      <c r="L199" s="32">
        <v>3.4700000286102295</v>
      </c>
      <c r="M199" s="33">
        <v>-1.5</v>
      </c>
      <c r="N199" s="2"/>
    </row>
    <row r="200" spans="1:14" x14ac:dyDescent="0.25">
      <c r="A200" s="11" t="str">
        <f t="shared" si="11"/>
        <v>CHL_1991</v>
      </c>
      <c r="B200" t="s">
        <v>9</v>
      </c>
      <c r="C200" s="8" t="s">
        <v>43</v>
      </c>
      <c r="D200" s="4">
        <v>1991</v>
      </c>
      <c r="E200" s="30">
        <f t="shared" si="14"/>
        <v>2.7803997993469238</v>
      </c>
      <c r="F200" s="31">
        <f t="shared" si="12"/>
        <v>3.6958510875701904</v>
      </c>
      <c r="G200" s="32">
        <v>1.5853176116943359</v>
      </c>
      <c r="H200" s="32">
        <v>5.8063845634460449</v>
      </c>
      <c r="I200" s="30">
        <v>1.8028395175933838</v>
      </c>
      <c r="J200" s="31">
        <f t="shared" si="13"/>
        <v>2.4959523677825928</v>
      </c>
      <c r="K200" s="32">
        <v>5.5178570747375488</v>
      </c>
      <c r="L200" s="32">
        <v>3.4700000286102295</v>
      </c>
      <c r="M200" s="33">
        <v>-1.5</v>
      </c>
      <c r="N200" s="2"/>
    </row>
    <row r="201" spans="1:14" x14ac:dyDescent="0.25">
      <c r="A201" s="11" t="str">
        <f t="shared" ref="A201:A264" si="16">B201&amp;"_"&amp;D201</f>
        <v>CHL_1992</v>
      </c>
      <c r="B201" t="s">
        <v>9</v>
      </c>
      <c r="C201" s="8" t="s">
        <v>43</v>
      </c>
      <c r="D201" s="4">
        <v>1992</v>
      </c>
      <c r="E201" s="30">
        <f t="shared" si="14"/>
        <v>2.778613785902659</v>
      </c>
      <c r="F201" s="31">
        <f t="shared" ref="F201:F264" si="17">AVERAGE(G201:H201)</f>
        <v>3.6958510875701904</v>
      </c>
      <c r="G201" s="32">
        <v>1.5853176116943359</v>
      </c>
      <c r="H201" s="32">
        <v>5.8063845634460449</v>
      </c>
      <c r="I201" s="30">
        <v>1.7921234369277954</v>
      </c>
      <c r="J201" s="31">
        <f t="shared" ref="J201:J264" si="18">AVERAGE(K201:M201)</f>
        <v>2.4959523677825928</v>
      </c>
      <c r="K201" s="32">
        <v>5.5178570747375488</v>
      </c>
      <c r="L201" s="32">
        <v>3.4700000286102295</v>
      </c>
      <c r="M201" s="33">
        <v>-1.5</v>
      </c>
      <c r="N201" s="2"/>
    </row>
    <row r="202" spans="1:14" x14ac:dyDescent="0.25">
      <c r="A202" s="11" t="str">
        <f t="shared" si="16"/>
        <v>CHL_1993</v>
      </c>
      <c r="B202" t="s">
        <v>9</v>
      </c>
      <c r="C202" s="8" t="s">
        <v>43</v>
      </c>
      <c r="D202" s="4">
        <v>1993</v>
      </c>
      <c r="E202" s="30">
        <f t="shared" si="14"/>
        <v>2.5268277923266091</v>
      </c>
      <c r="F202" s="31">
        <f t="shared" si="17"/>
        <v>3.6958510875701904</v>
      </c>
      <c r="G202" s="32">
        <v>1.5853176116943359</v>
      </c>
      <c r="H202" s="32">
        <v>5.8063845634460449</v>
      </c>
      <c r="I202" s="30">
        <v>1.7814074754714966</v>
      </c>
      <c r="J202" s="31">
        <f t="shared" si="18"/>
        <v>1.9959523677825928</v>
      </c>
      <c r="K202" s="32">
        <v>4.0178570747375488</v>
      </c>
      <c r="L202" s="32">
        <v>3.4700000286102295</v>
      </c>
      <c r="M202" s="33">
        <v>-1.5</v>
      </c>
      <c r="N202" s="2"/>
    </row>
    <row r="203" spans="1:14" x14ac:dyDescent="0.25">
      <c r="A203" s="11" t="str">
        <f t="shared" si="16"/>
        <v>CHL_1994</v>
      </c>
      <c r="B203" t="s">
        <v>9</v>
      </c>
      <c r="C203" s="8" t="s">
        <v>43</v>
      </c>
      <c r="D203" s="4">
        <v>1994</v>
      </c>
      <c r="E203" s="30">
        <f t="shared" si="14"/>
        <v>2.2383751074473062</v>
      </c>
      <c r="F203" s="31">
        <f t="shared" si="17"/>
        <v>3.6958510875701904</v>
      </c>
      <c r="G203" s="32">
        <v>1.5853176116943359</v>
      </c>
      <c r="H203" s="32">
        <v>5.8063845634460449</v>
      </c>
      <c r="I203" s="30">
        <v>1.5206913948059082</v>
      </c>
      <c r="J203" s="31">
        <f t="shared" si="18"/>
        <v>1.5059523582458496</v>
      </c>
      <c r="K203" s="32">
        <v>4.0178570747375488</v>
      </c>
      <c r="L203" s="32">
        <v>2</v>
      </c>
      <c r="M203" s="33">
        <v>-1.5</v>
      </c>
      <c r="N203" s="2"/>
    </row>
    <row r="204" spans="1:14" x14ac:dyDescent="0.25">
      <c r="A204" s="11" t="str">
        <f t="shared" si="16"/>
        <v>CHL_1995</v>
      </c>
      <c r="B204" t="s">
        <v>9</v>
      </c>
      <c r="C204" s="8" t="s">
        <v>43</v>
      </c>
      <c r="D204" s="4">
        <v>1995</v>
      </c>
      <c r="E204" s="30">
        <f t="shared" si="14"/>
        <v>2.0699224273363748</v>
      </c>
      <c r="F204" s="31">
        <f t="shared" si="17"/>
        <v>3.1958510875701904</v>
      </c>
      <c r="G204" s="32">
        <v>1.5853176116943359</v>
      </c>
      <c r="H204" s="32">
        <v>4.8063845634460449</v>
      </c>
      <c r="I204" s="30">
        <v>1.5099753141403198</v>
      </c>
      <c r="J204" s="31">
        <f t="shared" si="18"/>
        <v>1.5059523582458496</v>
      </c>
      <c r="K204" s="32">
        <v>4.0178570747375488</v>
      </c>
      <c r="L204" s="32">
        <v>2</v>
      </c>
      <c r="M204" s="33">
        <v>-1.5</v>
      </c>
      <c r="N204" s="2"/>
    </row>
    <row r="205" spans="1:14" x14ac:dyDescent="0.25">
      <c r="A205" s="11" t="str">
        <f t="shared" si="16"/>
        <v>CHL_1996</v>
      </c>
      <c r="B205" t="s">
        <v>9</v>
      </c>
      <c r="C205" s="8" t="s">
        <v>43</v>
      </c>
      <c r="D205" s="4">
        <v>1996</v>
      </c>
      <c r="E205" s="30">
        <f t="shared" si="14"/>
        <v>1.6827197472254436</v>
      </c>
      <c r="F205" s="31">
        <f t="shared" si="17"/>
        <v>2.5396010875701904</v>
      </c>
      <c r="G205" s="32">
        <v>1.5853176116943359</v>
      </c>
      <c r="H205" s="32">
        <v>3.4938845634460449</v>
      </c>
      <c r="I205" s="30">
        <v>1.4992592334747314</v>
      </c>
      <c r="J205" s="31">
        <f t="shared" si="18"/>
        <v>1.1726190249125164</v>
      </c>
      <c r="K205" s="32">
        <v>4.0178570747375488</v>
      </c>
      <c r="L205" s="32">
        <v>1</v>
      </c>
      <c r="M205" s="33">
        <v>-1.5</v>
      </c>
      <c r="N205" s="2"/>
    </row>
    <row r="206" spans="1:14" x14ac:dyDescent="0.25">
      <c r="A206" s="11" t="str">
        <f t="shared" si="16"/>
        <v>CHL_1997</v>
      </c>
      <c r="B206" t="s">
        <v>9</v>
      </c>
      <c r="C206" s="8" t="s">
        <v>43</v>
      </c>
      <c r="D206" s="4">
        <v>1997</v>
      </c>
      <c r="E206" s="30">
        <f t="shared" si="14"/>
        <v>1.6809337337811787</v>
      </c>
      <c r="F206" s="31">
        <f t="shared" si="17"/>
        <v>2.5396010875701904</v>
      </c>
      <c r="G206" s="32">
        <v>1.5853176116943359</v>
      </c>
      <c r="H206" s="32">
        <v>3.4938845634460449</v>
      </c>
      <c r="I206" s="30">
        <v>1.4885431528091431</v>
      </c>
      <c r="J206" s="31">
        <f t="shared" si="18"/>
        <v>1.1726190249125164</v>
      </c>
      <c r="K206" s="32">
        <v>4.0178570747375488</v>
      </c>
      <c r="L206" s="32">
        <v>1</v>
      </c>
      <c r="M206" s="33">
        <v>-1.5</v>
      </c>
      <c r="N206" s="2"/>
    </row>
    <row r="207" spans="1:14" x14ac:dyDescent="0.25">
      <c r="A207" s="11" t="str">
        <f t="shared" si="16"/>
        <v>CHL_1998</v>
      </c>
      <c r="B207" t="s">
        <v>9</v>
      </c>
      <c r="C207" s="8" t="s">
        <v>43</v>
      </c>
      <c r="D207" s="4">
        <v>1998</v>
      </c>
      <c r="E207" s="30">
        <f t="shared" si="14"/>
        <v>1.6500654419263203</v>
      </c>
      <c r="F207" s="31">
        <f t="shared" si="17"/>
        <v>2.5396010875701904</v>
      </c>
      <c r="G207" s="32">
        <v>1.5853176116943359</v>
      </c>
      <c r="H207" s="32">
        <v>3.4938845634460449</v>
      </c>
      <c r="I207" s="30">
        <v>1.3033334016799927</v>
      </c>
      <c r="J207" s="31">
        <f t="shared" si="18"/>
        <v>1.1726190249125164</v>
      </c>
      <c r="K207" s="32">
        <v>4.0178570747375488</v>
      </c>
      <c r="L207" s="32">
        <v>1</v>
      </c>
      <c r="M207" s="33">
        <v>-1.5</v>
      </c>
      <c r="N207" s="2"/>
    </row>
    <row r="208" spans="1:14" x14ac:dyDescent="0.25">
      <c r="A208" s="11" t="str">
        <f t="shared" si="16"/>
        <v>CHL_1999</v>
      </c>
      <c r="B208" t="s">
        <v>9</v>
      </c>
      <c r="C208" s="8" t="s">
        <v>43</v>
      </c>
      <c r="D208" s="4">
        <v>1999</v>
      </c>
      <c r="E208" s="30">
        <f t="shared" si="14"/>
        <v>1.6495839556058247</v>
      </c>
      <c r="F208" s="31">
        <f t="shared" si="17"/>
        <v>2.5396010875701904</v>
      </c>
      <c r="G208" s="32">
        <v>1.5853176116943359</v>
      </c>
      <c r="H208" s="32">
        <v>3.4938845634460449</v>
      </c>
      <c r="I208" s="30">
        <v>1.300444483757019</v>
      </c>
      <c r="J208" s="31">
        <f t="shared" si="18"/>
        <v>1.1726190249125164</v>
      </c>
      <c r="K208" s="32">
        <v>4.0178570747375488</v>
      </c>
      <c r="L208" s="32">
        <v>1</v>
      </c>
      <c r="M208" s="33">
        <v>-1.5</v>
      </c>
      <c r="N208" s="2"/>
    </row>
    <row r="209" spans="1:14" x14ac:dyDescent="0.25">
      <c r="A209" s="11" t="str">
        <f t="shared" si="16"/>
        <v>CHL_2000</v>
      </c>
      <c r="B209" t="s">
        <v>9</v>
      </c>
      <c r="C209" s="8" t="s">
        <v>43</v>
      </c>
      <c r="D209" s="4">
        <v>2000</v>
      </c>
      <c r="E209" s="30">
        <f t="shared" si="14"/>
        <v>1.6477979421615601</v>
      </c>
      <c r="F209" s="31">
        <f t="shared" si="17"/>
        <v>2.5396010875701904</v>
      </c>
      <c r="G209" s="32">
        <v>1.5853176116943359</v>
      </c>
      <c r="H209" s="32">
        <v>3.4938845634460449</v>
      </c>
      <c r="I209" s="30">
        <v>1.2897284030914307</v>
      </c>
      <c r="J209" s="31">
        <f t="shared" si="18"/>
        <v>1.1726190249125164</v>
      </c>
      <c r="K209" s="32">
        <v>4.0178570747375488</v>
      </c>
      <c r="L209" s="32">
        <v>1</v>
      </c>
      <c r="M209" s="33">
        <v>-1.5</v>
      </c>
      <c r="N209" s="2"/>
    </row>
    <row r="210" spans="1:14" x14ac:dyDescent="0.25">
      <c r="A210" s="11" t="str">
        <f t="shared" si="16"/>
        <v>CHL_2001</v>
      </c>
      <c r="B210" t="s">
        <v>9</v>
      </c>
      <c r="C210" s="8" t="s">
        <v>43</v>
      </c>
      <c r="D210" s="4">
        <v>2001</v>
      </c>
      <c r="E210" s="30">
        <f t="shared" si="14"/>
        <v>1.5835119287172954</v>
      </c>
      <c r="F210" s="31">
        <f t="shared" si="17"/>
        <v>2.5396010875701904</v>
      </c>
      <c r="G210" s="32">
        <v>1.5853176116943359</v>
      </c>
      <c r="H210" s="32">
        <v>3.4938845634460449</v>
      </c>
      <c r="I210" s="30">
        <v>1.2790123224258423</v>
      </c>
      <c r="J210" s="31">
        <f t="shared" si="18"/>
        <v>1.0476190249125164</v>
      </c>
      <c r="K210" s="32">
        <v>3.6428570747375488</v>
      </c>
      <c r="L210" s="32">
        <v>1</v>
      </c>
      <c r="M210" s="33">
        <v>-1.5</v>
      </c>
      <c r="N210" s="2"/>
    </row>
    <row r="211" spans="1:14" x14ac:dyDescent="0.25">
      <c r="A211" s="11" t="str">
        <f t="shared" si="16"/>
        <v>CHL_2002</v>
      </c>
      <c r="B211" t="s">
        <v>9</v>
      </c>
      <c r="C211" s="8" t="s">
        <v>43</v>
      </c>
      <c r="D211" s="4">
        <v>2002</v>
      </c>
      <c r="E211" s="30">
        <f t="shared" si="14"/>
        <v>1.5817259351412456</v>
      </c>
      <c r="F211" s="31">
        <f t="shared" si="17"/>
        <v>2.5396010875701904</v>
      </c>
      <c r="G211" s="32">
        <v>1.5853176116943359</v>
      </c>
      <c r="H211" s="32">
        <v>3.4938845634460449</v>
      </c>
      <c r="I211" s="30">
        <v>1.2682963609695435</v>
      </c>
      <c r="J211" s="31">
        <f t="shared" si="18"/>
        <v>1.0476190249125164</v>
      </c>
      <c r="K211" s="32">
        <v>3.6428570747375488</v>
      </c>
      <c r="L211" s="32">
        <v>1</v>
      </c>
      <c r="M211" s="33">
        <v>-1.5</v>
      </c>
      <c r="N211" s="2"/>
    </row>
    <row r="212" spans="1:14" x14ac:dyDescent="0.25">
      <c r="A212" s="11" t="str">
        <f t="shared" si="16"/>
        <v>CHL_2003</v>
      </c>
      <c r="B212" t="s">
        <v>9</v>
      </c>
      <c r="C212" s="8" t="s">
        <v>43</v>
      </c>
      <c r="D212" s="4">
        <v>2003</v>
      </c>
      <c r="E212" s="30">
        <f t="shared" si="14"/>
        <v>1.5786765416463215</v>
      </c>
      <c r="F212" s="31">
        <f t="shared" si="17"/>
        <v>2.5396010875701904</v>
      </c>
      <c r="G212" s="32">
        <v>1.5853176116943359</v>
      </c>
      <c r="H212" s="32">
        <v>3.4938845634460449</v>
      </c>
      <c r="I212" s="30">
        <v>1.25</v>
      </c>
      <c r="J212" s="31">
        <f t="shared" si="18"/>
        <v>1.0476190249125164</v>
      </c>
      <c r="K212" s="32">
        <v>3.6428570747375488</v>
      </c>
      <c r="L212" s="32">
        <v>1</v>
      </c>
      <c r="M212" s="33">
        <v>-1.5</v>
      </c>
      <c r="N212" s="2"/>
    </row>
    <row r="213" spans="1:14" x14ac:dyDescent="0.25">
      <c r="A213" s="11" t="str">
        <f t="shared" si="16"/>
        <v>CHL_2004</v>
      </c>
      <c r="B213" t="s">
        <v>9</v>
      </c>
      <c r="C213" s="8" t="s">
        <v>43</v>
      </c>
      <c r="D213" s="4">
        <v>2004</v>
      </c>
      <c r="E213" s="30">
        <f t="shared" si="14"/>
        <v>1.5225983262062073</v>
      </c>
      <c r="F213" s="31">
        <f t="shared" si="17"/>
        <v>2.3729343414306641</v>
      </c>
      <c r="G213" s="32">
        <v>1.2519841194152832</v>
      </c>
      <c r="H213" s="32">
        <v>3.4938845634460449</v>
      </c>
      <c r="I213" s="30">
        <v>1.2468641996383667</v>
      </c>
      <c r="J213" s="31">
        <f t="shared" si="18"/>
        <v>1.0476190249125164</v>
      </c>
      <c r="K213" s="32">
        <v>3.6428570747375488</v>
      </c>
      <c r="L213" s="32">
        <v>1</v>
      </c>
      <c r="M213" s="33">
        <v>-1.5</v>
      </c>
      <c r="N213" s="2"/>
    </row>
    <row r="214" spans="1:14" x14ac:dyDescent="0.25">
      <c r="A214" s="11" t="str">
        <f t="shared" si="16"/>
        <v>CHL_2005</v>
      </c>
      <c r="B214" t="s">
        <v>9</v>
      </c>
      <c r="C214" s="8" t="s">
        <v>43</v>
      </c>
      <c r="D214" s="4">
        <v>2005</v>
      </c>
      <c r="E214" s="30">
        <f t="shared" si="14"/>
        <v>1.5208123127619426</v>
      </c>
      <c r="F214" s="31">
        <f t="shared" si="17"/>
        <v>2.3729343414306641</v>
      </c>
      <c r="G214" s="32">
        <v>1.2519841194152832</v>
      </c>
      <c r="H214" s="32">
        <v>3.4938845634460449</v>
      </c>
      <c r="I214" s="30">
        <v>1.2361481189727783</v>
      </c>
      <c r="J214" s="31">
        <f t="shared" si="18"/>
        <v>1.0476190249125164</v>
      </c>
      <c r="K214" s="32">
        <v>3.6428570747375488</v>
      </c>
      <c r="L214" s="32">
        <v>1</v>
      </c>
      <c r="M214" s="33">
        <v>-1.5</v>
      </c>
      <c r="N214" s="2"/>
    </row>
    <row r="215" spans="1:14" x14ac:dyDescent="0.25">
      <c r="A215" s="11" t="str">
        <f t="shared" si="16"/>
        <v>CHL_2006</v>
      </c>
      <c r="B215" t="s">
        <v>9</v>
      </c>
      <c r="C215" s="8" t="s">
        <v>43</v>
      </c>
      <c r="D215" s="4">
        <v>2006</v>
      </c>
      <c r="E215" s="30">
        <f t="shared" si="14"/>
        <v>1.5190262993176777</v>
      </c>
      <c r="F215" s="31">
        <f t="shared" si="17"/>
        <v>2.3729343414306641</v>
      </c>
      <c r="G215" s="32">
        <v>1.2519841194152832</v>
      </c>
      <c r="H215" s="32">
        <v>3.4938845634460449</v>
      </c>
      <c r="I215" s="30">
        <v>1.2254320383071899</v>
      </c>
      <c r="J215" s="31">
        <f t="shared" si="18"/>
        <v>1.0476190249125164</v>
      </c>
      <c r="K215" s="32">
        <v>3.6428570747375488</v>
      </c>
      <c r="L215" s="32">
        <v>1</v>
      </c>
      <c r="M215" s="33">
        <v>-1.5</v>
      </c>
      <c r="N215" s="2"/>
    </row>
    <row r="216" spans="1:14" x14ac:dyDescent="0.25">
      <c r="A216" s="11" t="str">
        <f t="shared" si="16"/>
        <v>CHL_2007</v>
      </c>
      <c r="B216" t="s">
        <v>9</v>
      </c>
      <c r="C216" s="8" t="s">
        <v>43</v>
      </c>
      <c r="D216" s="4">
        <v>2007</v>
      </c>
      <c r="E216" s="30">
        <f t="shared" si="14"/>
        <v>1.6005736390749614</v>
      </c>
      <c r="F216" s="31">
        <f t="shared" si="17"/>
        <v>1.8729343414306641</v>
      </c>
      <c r="G216" s="32">
        <v>1.0019841194152832</v>
      </c>
      <c r="H216" s="32">
        <v>2.7438845634460449</v>
      </c>
      <c r="I216" s="30">
        <v>1.2147160768508911</v>
      </c>
      <c r="J216" s="31">
        <f t="shared" si="18"/>
        <v>1.5476190249125164</v>
      </c>
      <c r="K216" s="32">
        <v>3.6428570747375488</v>
      </c>
      <c r="L216" s="32">
        <v>1</v>
      </c>
      <c r="M216" s="33">
        <v>0</v>
      </c>
      <c r="N216" s="2"/>
    </row>
    <row r="217" spans="1:14" x14ac:dyDescent="0.25">
      <c r="A217" s="11" t="str">
        <f t="shared" si="16"/>
        <v>CHL_2008</v>
      </c>
      <c r="B217" t="s">
        <v>9</v>
      </c>
      <c r="C217" s="8" t="s">
        <v>43</v>
      </c>
      <c r="D217" s="4">
        <v>2008</v>
      </c>
      <c r="E217" s="30">
        <f t="shared" si="14"/>
        <v>1.6103617052237194</v>
      </c>
      <c r="F217" s="31">
        <f t="shared" si="17"/>
        <v>1.6576565802097321</v>
      </c>
      <c r="G217" s="32">
        <v>0.57142859697341919</v>
      </c>
      <c r="H217" s="32">
        <v>2.7438845634460449</v>
      </c>
      <c r="I217" s="30">
        <v>1.2039999961853027</v>
      </c>
      <c r="J217" s="31">
        <f t="shared" si="18"/>
        <v>1.7142856915791829</v>
      </c>
      <c r="K217" s="32">
        <v>3.6428570747375488</v>
      </c>
      <c r="L217" s="32">
        <v>1</v>
      </c>
      <c r="M217" s="33">
        <v>0.5</v>
      </c>
      <c r="N217" s="2"/>
    </row>
    <row r="218" spans="1:14" x14ac:dyDescent="0.25">
      <c r="A218" s="11" t="str">
        <f t="shared" si="16"/>
        <v>CHL_2009</v>
      </c>
      <c r="B218" t="s">
        <v>9</v>
      </c>
      <c r="C218" s="8" t="s">
        <v>43</v>
      </c>
      <c r="D218" s="4">
        <v>2009</v>
      </c>
      <c r="E218" s="30">
        <f t="shared" si="14"/>
        <v>1.581841121117274</v>
      </c>
      <c r="F218" s="31">
        <f t="shared" si="17"/>
        <v>1.6576565802097321</v>
      </c>
      <c r="G218" s="32">
        <v>0.57142859697341919</v>
      </c>
      <c r="H218" s="32">
        <v>2.7438845634460449</v>
      </c>
      <c r="I218" s="30">
        <v>1.0328764915466309</v>
      </c>
      <c r="J218" s="31">
        <f t="shared" si="18"/>
        <v>1.7142856915791829</v>
      </c>
      <c r="K218" s="32">
        <v>3.6428570747375488</v>
      </c>
      <c r="L218" s="32">
        <v>1</v>
      </c>
      <c r="M218" s="33">
        <v>0.5</v>
      </c>
      <c r="N218" s="2"/>
    </row>
    <row r="219" spans="1:14" x14ac:dyDescent="0.25">
      <c r="A219" s="11" t="str">
        <f t="shared" si="16"/>
        <v>CHL_2010</v>
      </c>
      <c r="B219" t="s">
        <v>9</v>
      </c>
      <c r="C219" s="8" t="s">
        <v>43</v>
      </c>
      <c r="D219" s="4">
        <v>2010</v>
      </c>
      <c r="E219" s="30">
        <f t="shared" si="14"/>
        <v>1.5460962752501171</v>
      </c>
      <c r="F219" s="31">
        <f t="shared" si="17"/>
        <v>1.5639065802097321</v>
      </c>
      <c r="G219" s="32">
        <v>0.57142859697341919</v>
      </c>
      <c r="H219" s="32">
        <v>2.5563845634460449</v>
      </c>
      <c r="I219" s="30">
        <v>1.005907416343689</v>
      </c>
      <c r="J219" s="31">
        <f t="shared" si="18"/>
        <v>1.7142856915791829</v>
      </c>
      <c r="K219" s="32">
        <v>3.6428570747375488</v>
      </c>
      <c r="L219" s="32">
        <v>1</v>
      </c>
      <c r="M219" s="33">
        <v>0.5</v>
      </c>
      <c r="N219" s="2"/>
    </row>
    <row r="220" spans="1:14" x14ac:dyDescent="0.25">
      <c r="A220" s="11" t="str">
        <f t="shared" si="16"/>
        <v>CHL_2011</v>
      </c>
      <c r="B220" t="s">
        <v>9</v>
      </c>
      <c r="C220" s="8" t="s">
        <v>43</v>
      </c>
      <c r="D220" s="4">
        <v>2011</v>
      </c>
      <c r="E220" s="30">
        <f t="shared" si="14"/>
        <v>1.5421847502390544</v>
      </c>
      <c r="F220" s="31">
        <f t="shared" si="17"/>
        <v>1.5639065802097321</v>
      </c>
      <c r="G220" s="32">
        <v>0.57142859697341919</v>
      </c>
      <c r="H220" s="32">
        <v>2.5563845634460449</v>
      </c>
      <c r="I220" s="30">
        <v>0.98243826627731323</v>
      </c>
      <c r="J220" s="31">
        <f t="shared" si="18"/>
        <v>1.7142856915791829</v>
      </c>
      <c r="K220" s="32">
        <v>3.6428570747375488</v>
      </c>
      <c r="L220" s="32">
        <v>1</v>
      </c>
      <c r="M220" s="33">
        <v>0.5</v>
      </c>
      <c r="N220" s="2"/>
    </row>
    <row r="221" spans="1:14" x14ac:dyDescent="0.25">
      <c r="A221" s="11" t="str">
        <f t="shared" si="16"/>
        <v>CHL_2012</v>
      </c>
      <c r="B221" t="s">
        <v>9</v>
      </c>
      <c r="C221" s="8" t="s">
        <v>43</v>
      </c>
      <c r="D221" s="4">
        <v>2012</v>
      </c>
      <c r="E221" s="30">
        <f t="shared" ref="E221:E294" si="19">IF(AND(G221=".",H221=".",I221=".",K221=".",L221=".",M221="."),".",AVERAGE(G221,H221,I221,K221,L221,M221))</f>
        <v>1.5382732351620991</v>
      </c>
      <c r="F221" s="31">
        <f t="shared" si="17"/>
        <v>1.5639065802097321</v>
      </c>
      <c r="G221" s="32">
        <v>0.57142859697341919</v>
      </c>
      <c r="H221" s="32">
        <v>2.5563845634460449</v>
      </c>
      <c r="I221" s="30">
        <v>0.95896917581558228</v>
      </c>
      <c r="J221" s="31">
        <f t="shared" si="18"/>
        <v>1.7142856915791829</v>
      </c>
      <c r="K221" s="32">
        <v>3.6428570747375488</v>
      </c>
      <c r="L221" s="32">
        <v>1</v>
      </c>
      <c r="M221" s="33">
        <v>0.5</v>
      </c>
      <c r="N221" s="2"/>
    </row>
    <row r="222" spans="1:14" x14ac:dyDescent="0.25">
      <c r="A222" s="11" t="str">
        <f t="shared" si="16"/>
        <v>CHL_2013</v>
      </c>
      <c r="B222" t="s">
        <v>9</v>
      </c>
      <c r="C222" s="8" t="s">
        <v>43</v>
      </c>
      <c r="D222" s="4">
        <v>2013</v>
      </c>
      <c r="E222" s="30">
        <f t="shared" si="19"/>
        <v>1.5326117078463237</v>
      </c>
      <c r="F222" s="31">
        <f t="shared" si="17"/>
        <v>1.5639065802097321</v>
      </c>
      <c r="G222" s="32">
        <v>0.57142859697341919</v>
      </c>
      <c r="H222" s="32">
        <v>2.5563845634460449</v>
      </c>
      <c r="I222" s="30">
        <v>0.92500001192092896</v>
      </c>
      <c r="J222" s="31">
        <f t="shared" si="18"/>
        <v>1.7142856915791829</v>
      </c>
      <c r="K222" s="32">
        <v>3.6428570747375488</v>
      </c>
      <c r="L222" s="32">
        <v>1</v>
      </c>
      <c r="M222" s="33">
        <v>0.5</v>
      </c>
      <c r="N222" s="2"/>
    </row>
    <row r="223" spans="1:14" x14ac:dyDescent="0.25">
      <c r="A223" s="11" t="str">
        <f t="shared" si="16"/>
        <v>CHL_2014</v>
      </c>
      <c r="B223" t="s">
        <v>9</v>
      </c>
      <c r="C223" s="8" t="s">
        <v>43</v>
      </c>
      <c r="D223" s="4">
        <v>2014</v>
      </c>
      <c r="E223" s="30">
        <f t="shared" ref="E223:E227" si="20">IF(AND(G223=".",H223=".",I223=".",K223=".",L223=".",M223="."),".",AVERAGE(G223,H223,I223,K223,L223,M223))</f>
        <v>1.5326117078463237</v>
      </c>
      <c r="F223" s="31">
        <f t="shared" si="17"/>
        <v>1.5639065802097321</v>
      </c>
      <c r="G223" s="32">
        <v>0.57142859697341919</v>
      </c>
      <c r="H223" s="32">
        <v>2.5563845634460449</v>
      </c>
      <c r="I223" s="30">
        <v>0.92500001192092896</v>
      </c>
      <c r="J223" s="31">
        <f t="shared" si="18"/>
        <v>1.7142856915791829</v>
      </c>
      <c r="K223" s="32">
        <v>3.6428570747375488</v>
      </c>
      <c r="L223" s="32">
        <v>1</v>
      </c>
      <c r="M223" s="33">
        <v>0.5</v>
      </c>
      <c r="N223" s="2"/>
    </row>
    <row r="224" spans="1:14" x14ac:dyDescent="0.25">
      <c r="A224" s="11" t="str">
        <f t="shared" si="16"/>
        <v>CHL_2015</v>
      </c>
      <c r="B224" t="s">
        <v>9</v>
      </c>
      <c r="C224" s="8" t="s">
        <v>43</v>
      </c>
      <c r="D224" s="4">
        <v>2015</v>
      </c>
      <c r="E224" s="30">
        <f t="shared" si="20"/>
        <v>1.5326117078463237</v>
      </c>
      <c r="F224" s="31">
        <f t="shared" si="17"/>
        <v>1.5639065802097321</v>
      </c>
      <c r="G224" s="32">
        <v>0.57142859697341919</v>
      </c>
      <c r="H224" s="32">
        <v>2.5563845634460449</v>
      </c>
      <c r="I224" s="30">
        <v>0.92500001192092896</v>
      </c>
      <c r="J224" s="31">
        <f t="shared" si="18"/>
        <v>1.7142856915791829</v>
      </c>
      <c r="K224" s="32">
        <v>3.6428570747375488</v>
      </c>
      <c r="L224" s="32">
        <v>1</v>
      </c>
      <c r="M224" s="33">
        <v>0.5</v>
      </c>
      <c r="N224" s="2"/>
    </row>
    <row r="225" spans="1:14" x14ac:dyDescent="0.25">
      <c r="A225" s="11" t="str">
        <f t="shared" si="16"/>
        <v>CHL_2016</v>
      </c>
      <c r="B225" t="s">
        <v>9</v>
      </c>
      <c r="C225" s="8" t="s">
        <v>43</v>
      </c>
      <c r="D225" s="4">
        <v>2016</v>
      </c>
      <c r="E225" s="30">
        <f t="shared" si="20"/>
        <v>1.5326117078463237</v>
      </c>
      <c r="F225" s="31">
        <f t="shared" si="17"/>
        <v>1.5639065802097321</v>
      </c>
      <c r="G225" s="32">
        <v>0.57142859697341919</v>
      </c>
      <c r="H225" s="32">
        <v>2.5563845634460449</v>
      </c>
      <c r="I225" s="30">
        <v>0.92500001192092896</v>
      </c>
      <c r="J225" s="31">
        <f t="shared" si="18"/>
        <v>1.7142856915791829</v>
      </c>
      <c r="K225" s="32">
        <v>3.6428570747375488</v>
      </c>
      <c r="L225" s="32">
        <v>1</v>
      </c>
      <c r="M225" s="33">
        <v>0.5</v>
      </c>
      <c r="N225" s="2"/>
    </row>
    <row r="226" spans="1:14" x14ac:dyDescent="0.25">
      <c r="A226" s="11" t="str">
        <f t="shared" si="16"/>
        <v>CHL_2017</v>
      </c>
      <c r="B226" t="s">
        <v>9</v>
      </c>
      <c r="C226" s="8" t="s">
        <v>43</v>
      </c>
      <c r="D226" s="4">
        <v>2017</v>
      </c>
      <c r="E226" s="30">
        <f t="shared" si="20"/>
        <v>1.5326117078463237</v>
      </c>
      <c r="F226" s="31">
        <f t="shared" si="17"/>
        <v>1.5639065802097321</v>
      </c>
      <c r="G226" s="32">
        <v>0.57142859697341919</v>
      </c>
      <c r="H226" s="32">
        <v>2.5563845634460449</v>
      </c>
      <c r="I226" s="30">
        <v>0.92500001192092896</v>
      </c>
      <c r="J226" s="31">
        <f t="shared" si="18"/>
        <v>1.7142856915791829</v>
      </c>
      <c r="K226" s="32">
        <v>3.6428570747375488</v>
      </c>
      <c r="L226" s="32">
        <v>1</v>
      </c>
      <c r="M226" s="33">
        <v>0.5</v>
      </c>
      <c r="N226" s="2"/>
    </row>
    <row r="227" spans="1:14" x14ac:dyDescent="0.25">
      <c r="A227" s="11" t="str">
        <f t="shared" si="16"/>
        <v>CHL_2018</v>
      </c>
      <c r="B227" t="s">
        <v>9</v>
      </c>
      <c r="C227" s="8" t="s">
        <v>43</v>
      </c>
      <c r="D227" s="4">
        <v>2018</v>
      </c>
      <c r="E227" s="30">
        <f t="shared" si="20"/>
        <v>1.5701575080553691</v>
      </c>
      <c r="F227" s="31">
        <f t="shared" si="17"/>
        <v>1.6765439808368683</v>
      </c>
      <c r="G227" s="32">
        <v>0.6428571343421936</v>
      </c>
      <c r="H227" s="32">
        <v>2.710230827331543</v>
      </c>
      <c r="I227" s="30">
        <v>0.92500001192092896</v>
      </c>
      <c r="J227" s="31">
        <f t="shared" si="18"/>
        <v>1.7142856915791829</v>
      </c>
      <c r="K227" s="32">
        <v>3.6428570747375488</v>
      </c>
      <c r="L227" s="32">
        <v>1</v>
      </c>
      <c r="M227" s="33">
        <v>0.5</v>
      </c>
      <c r="N227" s="2"/>
    </row>
    <row r="228" spans="1:14" x14ac:dyDescent="0.25">
      <c r="A228" s="11" t="str">
        <f t="shared" si="16"/>
        <v>CZE_1975</v>
      </c>
      <c r="B228" s="14" t="s">
        <v>10</v>
      </c>
      <c r="C228" s="7" t="s">
        <v>188</v>
      </c>
      <c r="D228" s="6">
        <v>1975</v>
      </c>
      <c r="E228" s="34">
        <f t="shared" si="19"/>
        <v>5.4779745737711592</v>
      </c>
      <c r="F228" s="35">
        <f t="shared" si="17"/>
        <v>4.5359354019165039</v>
      </c>
      <c r="G228" s="36">
        <v>4.6391782760620117</v>
      </c>
      <c r="H228" s="36">
        <v>4.4326925277709961</v>
      </c>
      <c r="I228" s="34">
        <v>5.7408332824707031</v>
      </c>
      <c r="J228" s="35">
        <f t="shared" si="18"/>
        <v>6.0183811187744141</v>
      </c>
      <c r="K228" s="36">
        <v>8.1785717010498047</v>
      </c>
      <c r="L228" s="36">
        <v>4.6979999542236328</v>
      </c>
      <c r="M228" s="37">
        <v>5.1785717010498047</v>
      </c>
      <c r="N228" s="2"/>
    </row>
    <row r="229" spans="1:14" x14ac:dyDescent="0.25">
      <c r="A229" s="11" t="str">
        <f t="shared" si="16"/>
        <v>CZE_1976</v>
      </c>
      <c r="B229" t="s">
        <v>10</v>
      </c>
      <c r="C229" s="7" t="s">
        <v>188</v>
      </c>
      <c r="D229" s="6">
        <v>1976</v>
      </c>
      <c r="E229" s="34">
        <f t="shared" si="19"/>
        <v>5.4779745737711592</v>
      </c>
      <c r="F229" s="35">
        <f t="shared" si="17"/>
        <v>4.5359354019165039</v>
      </c>
      <c r="G229" s="36">
        <v>4.6391782760620117</v>
      </c>
      <c r="H229" s="36">
        <v>4.4326925277709961</v>
      </c>
      <c r="I229" s="34">
        <v>5.7408332824707031</v>
      </c>
      <c r="J229" s="35">
        <f t="shared" si="18"/>
        <v>6.0183811187744141</v>
      </c>
      <c r="K229" s="36">
        <v>8.1785717010498047</v>
      </c>
      <c r="L229" s="36">
        <v>4.6979999542236328</v>
      </c>
      <c r="M229" s="37">
        <v>5.1785717010498047</v>
      </c>
      <c r="N229" s="2"/>
    </row>
    <row r="230" spans="1:14" x14ac:dyDescent="0.25">
      <c r="A230" s="11" t="str">
        <f t="shared" si="16"/>
        <v>CZE_1977</v>
      </c>
      <c r="B230" t="s">
        <v>10</v>
      </c>
      <c r="C230" s="7" t="s">
        <v>188</v>
      </c>
      <c r="D230" s="6">
        <v>1977</v>
      </c>
      <c r="E230" s="34">
        <f t="shared" si="19"/>
        <v>5.4779745737711592</v>
      </c>
      <c r="F230" s="35">
        <f t="shared" si="17"/>
        <v>4.5359354019165039</v>
      </c>
      <c r="G230" s="36">
        <v>4.6391782760620117</v>
      </c>
      <c r="H230" s="36">
        <v>4.4326925277709961</v>
      </c>
      <c r="I230" s="34">
        <v>5.7408332824707031</v>
      </c>
      <c r="J230" s="35">
        <f t="shared" si="18"/>
        <v>6.0183811187744141</v>
      </c>
      <c r="K230" s="36">
        <v>8.1785717010498047</v>
      </c>
      <c r="L230" s="36">
        <v>4.6979999542236328</v>
      </c>
      <c r="M230" s="37">
        <v>5.1785717010498047</v>
      </c>
      <c r="N230" s="2"/>
    </row>
    <row r="231" spans="1:14" x14ac:dyDescent="0.25">
      <c r="A231" s="11" t="str">
        <f t="shared" si="16"/>
        <v>CZE_1978</v>
      </c>
      <c r="B231" t="s">
        <v>10</v>
      </c>
      <c r="C231" s="7" t="s">
        <v>188</v>
      </c>
      <c r="D231" s="6">
        <v>1978</v>
      </c>
      <c r="E231" s="34">
        <f t="shared" si="19"/>
        <v>5.4779745737711592</v>
      </c>
      <c r="F231" s="35">
        <f t="shared" si="17"/>
        <v>4.5359354019165039</v>
      </c>
      <c r="G231" s="36">
        <v>4.6391782760620117</v>
      </c>
      <c r="H231" s="36">
        <v>4.4326925277709961</v>
      </c>
      <c r="I231" s="34">
        <v>5.7408332824707031</v>
      </c>
      <c r="J231" s="35">
        <f t="shared" si="18"/>
        <v>6.0183811187744141</v>
      </c>
      <c r="K231" s="36">
        <v>8.1785717010498047</v>
      </c>
      <c r="L231" s="36">
        <v>4.6979999542236328</v>
      </c>
      <c r="M231" s="37">
        <v>5.1785717010498047</v>
      </c>
      <c r="N231" s="2"/>
    </row>
    <row r="232" spans="1:14" x14ac:dyDescent="0.25">
      <c r="A232" s="11" t="str">
        <f t="shared" si="16"/>
        <v>CZE_1979</v>
      </c>
      <c r="B232" t="s">
        <v>10</v>
      </c>
      <c r="C232" s="7" t="s">
        <v>188</v>
      </c>
      <c r="D232" s="6">
        <v>1979</v>
      </c>
      <c r="E232" s="34">
        <f t="shared" si="19"/>
        <v>5.4779745737711592</v>
      </c>
      <c r="F232" s="35">
        <f t="shared" si="17"/>
        <v>4.5359354019165039</v>
      </c>
      <c r="G232" s="36">
        <v>4.6391782760620117</v>
      </c>
      <c r="H232" s="36">
        <v>4.4326925277709961</v>
      </c>
      <c r="I232" s="34">
        <v>5.7408332824707031</v>
      </c>
      <c r="J232" s="35">
        <f t="shared" si="18"/>
        <v>6.0183811187744141</v>
      </c>
      <c r="K232" s="36">
        <v>8.1785717010498047</v>
      </c>
      <c r="L232" s="36">
        <v>4.6979999542236328</v>
      </c>
      <c r="M232" s="37">
        <v>5.1785717010498047</v>
      </c>
      <c r="N232" s="2"/>
    </row>
    <row r="233" spans="1:14" x14ac:dyDescent="0.25">
      <c r="A233" s="11" t="str">
        <f t="shared" si="16"/>
        <v>CZE_1980</v>
      </c>
      <c r="B233" t="s">
        <v>10</v>
      </c>
      <c r="C233" s="7" t="s">
        <v>188</v>
      </c>
      <c r="D233" s="6">
        <v>1980</v>
      </c>
      <c r="E233" s="34">
        <f t="shared" si="19"/>
        <v>5.4779745737711592</v>
      </c>
      <c r="F233" s="35">
        <f t="shared" si="17"/>
        <v>4.5359354019165039</v>
      </c>
      <c r="G233" s="36">
        <v>4.6391782760620117</v>
      </c>
      <c r="H233" s="36">
        <v>4.4326925277709961</v>
      </c>
      <c r="I233" s="34">
        <v>5.7408332824707031</v>
      </c>
      <c r="J233" s="35">
        <f t="shared" si="18"/>
        <v>6.0183811187744141</v>
      </c>
      <c r="K233" s="36">
        <v>8.1785717010498047</v>
      </c>
      <c r="L233" s="36">
        <v>4.6979999542236328</v>
      </c>
      <c r="M233" s="37">
        <v>5.1785717010498047</v>
      </c>
      <c r="N233" s="2"/>
    </row>
    <row r="234" spans="1:14" x14ac:dyDescent="0.25">
      <c r="A234" s="11" t="str">
        <f t="shared" si="16"/>
        <v>CZE_1981</v>
      </c>
      <c r="B234" t="s">
        <v>10</v>
      </c>
      <c r="C234" s="7" t="s">
        <v>188</v>
      </c>
      <c r="D234" s="6">
        <v>1981</v>
      </c>
      <c r="E234" s="34">
        <f t="shared" si="19"/>
        <v>5.4779745737711592</v>
      </c>
      <c r="F234" s="35">
        <f t="shared" si="17"/>
        <v>4.5359354019165039</v>
      </c>
      <c r="G234" s="36">
        <v>4.6391782760620117</v>
      </c>
      <c r="H234" s="36">
        <v>4.4326925277709961</v>
      </c>
      <c r="I234" s="34">
        <v>5.7408332824707031</v>
      </c>
      <c r="J234" s="35">
        <f t="shared" si="18"/>
        <v>6.0183811187744141</v>
      </c>
      <c r="K234" s="36">
        <v>8.1785717010498047</v>
      </c>
      <c r="L234" s="36">
        <v>4.6979999542236328</v>
      </c>
      <c r="M234" s="37">
        <v>5.1785717010498047</v>
      </c>
      <c r="N234" s="2"/>
    </row>
    <row r="235" spans="1:14" x14ac:dyDescent="0.25">
      <c r="A235" s="11" t="str">
        <f t="shared" si="16"/>
        <v>CZE_1982</v>
      </c>
      <c r="B235" t="s">
        <v>10</v>
      </c>
      <c r="C235" s="7" t="s">
        <v>188</v>
      </c>
      <c r="D235" s="6">
        <v>1982</v>
      </c>
      <c r="E235" s="34">
        <f t="shared" si="19"/>
        <v>5.4779745737711592</v>
      </c>
      <c r="F235" s="35">
        <f t="shared" si="17"/>
        <v>4.5359354019165039</v>
      </c>
      <c r="G235" s="36">
        <v>4.6391782760620117</v>
      </c>
      <c r="H235" s="36">
        <v>4.4326925277709961</v>
      </c>
      <c r="I235" s="34">
        <v>5.7408332824707031</v>
      </c>
      <c r="J235" s="35">
        <f t="shared" si="18"/>
        <v>6.0183811187744141</v>
      </c>
      <c r="K235" s="36">
        <v>8.1785717010498047</v>
      </c>
      <c r="L235" s="36">
        <v>4.6979999542236328</v>
      </c>
      <c r="M235" s="37">
        <v>5.1785717010498047</v>
      </c>
      <c r="N235" s="2"/>
    </row>
    <row r="236" spans="1:14" x14ac:dyDescent="0.25">
      <c r="A236" s="11" t="str">
        <f t="shared" si="16"/>
        <v>CZE_1983</v>
      </c>
      <c r="B236" t="s">
        <v>10</v>
      </c>
      <c r="C236" s="7" t="s">
        <v>188</v>
      </c>
      <c r="D236" s="6">
        <v>1983</v>
      </c>
      <c r="E236" s="34">
        <f t="shared" si="19"/>
        <v>5.4779745737711592</v>
      </c>
      <c r="F236" s="35">
        <f t="shared" si="17"/>
        <v>4.5359354019165039</v>
      </c>
      <c r="G236" s="36">
        <v>4.6391782760620117</v>
      </c>
      <c r="H236" s="36">
        <v>4.4326925277709961</v>
      </c>
      <c r="I236" s="34">
        <v>5.7408332824707031</v>
      </c>
      <c r="J236" s="35">
        <f t="shared" si="18"/>
        <v>6.0183811187744141</v>
      </c>
      <c r="K236" s="36">
        <v>8.1785717010498047</v>
      </c>
      <c r="L236" s="36">
        <v>4.6979999542236328</v>
      </c>
      <c r="M236" s="37">
        <v>5.1785717010498047</v>
      </c>
      <c r="N236" s="2"/>
    </row>
    <row r="237" spans="1:14" x14ac:dyDescent="0.25">
      <c r="A237" s="11" t="str">
        <f t="shared" si="16"/>
        <v>CZE_1984</v>
      </c>
      <c r="B237" t="s">
        <v>10</v>
      </c>
      <c r="C237" s="7" t="s">
        <v>188</v>
      </c>
      <c r="D237" s="6">
        <v>1984</v>
      </c>
      <c r="E237" s="34">
        <f t="shared" si="19"/>
        <v>5.4779745737711592</v>
      </c>
      <c r="F237" s="35">
        <f t="shared" si="17"/>
        <v>4.5359354019165039</v>
      </c>
      <c r="G237" s="36">
        <v>4.6391782760620117</v>
      </c>
      <c r="H237" s="36">
        <v>4.4326925277709961</v>
      </c>
      <c r="I237" s="34">
        <v>5.7408332824707031</v>
      </c>
      <c r="J237" s="35">
        <f t="shared" si="18"/>
        <v>6.0183811187744141</v>
      </c>
      <c r="K237" s="36">
        <v>8.1785717010498047</v>
      </c>
      <c r="L237" s="36">
        <v>4.6979999542236328</v>
      </c>
      <c r="M237" s="37">
        <v>5.1785717010498047</v>
      </c>
      <c r="N237" s="2"/>
    </row>
    <row r="238" spans="1:14" x14ac:dyDescent="0.25">
      <c r="A238" s="11" t="str">
        <f t="shared" si="16"/>
        <v>CZE_1985</v>
      </c>
      <c r="B238" t="s">
        <v>10</v>
      </c>
      <c r="C238" s="7" t="s">
        <v>188</v>
      </c>
      <c r="D238" s="6">
        <v>1985</v>
      </c>
      <c r="E238" s="34">
        <f t="shared" si="19"/>
        <v>5.4779745737711592</v>
      </c>
      <c r="F238" s="35">
        <f t="shared" si="17"/>
        <v>4.5359354019165039</v>
      </c>
      <c r="G238" s="36">
        <v>4.6391782760620117</v>
      </c>
      <c r="H238" s="36">
        <v>4.4326925277709961</v>
      </c>
      <c r="I238" s="34">
        <v>5.7408332824707031</v>
      </c>
      <c r="J238" s="35">
        <f t="shared" si="18"/>
        <v>6.0183811187744141</v>
      </c>
      <c r="K238" s="36">
        <v>8.1785717010498047</v>
      </c>
      <c r="L238" s="36">
        <v>4.6979999542236328</v>
      </c>
      <c r="M238" s="37">
        <v>5.1785717010498047</v>
      </c>
      <c r="N238" s="2"/>
    </row>
    <row r="239" spans="1:14" x14ac:dyDescent="0.25">
      <c r="A239" s="11" t="str">
        <f t="shared" si="16"/>
        <v>CZE_1986</v>
      </c>
      <c r="B239" t="s">
        <v>10</v>
      </c>
      <c r="C239" s="7" t="s">
        <v>188</v>
      </c>
      <c r="D239" s="6">
        <v>1986</v>
      </c>
      <c r="E239" s="34">
        <f t="shared" si="19"/>
        <v>5.4779745737711592</v>
      </c>
      <c r="F239" s="35">
        <f t="shared" si="17"/>
        <v>4.5359354019165039</v>
      </c>
      <c r="G239" s="36">
        <v>4.6391782760620117</v>
      </c>
      <c r="H239" s="36">
        <v>4.4326925277709961</v>
      </c>
      <c r="I239" s="34">
        <v>5.7408332824707031</v>
      </c>
      <c r="J239" s="35">
        <f t="shared" si="18"/>
        <v>6.0183811187744141</v>
      </c>
      <c r="K239" s="36">
        <v>8.1785717010498047</v>
      </c>
      <c r="L239" s="36">
        <v>4.6979999542236328</v>
      </c>
      <c r="M239" s="37">
        <v>5.1785717010498047</v>
      </c>
      <c r="N239" s="2"/>
    </row>
    <row r="240" spans="1:14" x14ac:dyDescent="0.25">
      <c r="A240" s="11" t="str">
        <f t="shared" si="16"/>
        <v>CZE_1987</v>
      </c>
      <c r="B240" t="s">
        <v>10</v>
      </c>
      <c r="C240" s="7" t="s">
        <v>188</v>
      </c>
      <c r="D240" s="6">
        <v>1987</v>
      </c>
      <c r="E240" s="34">
        <f t="shared" si="19"/>
        <v>5.4779745737711592</v>
      </c>
      <c r="F240" s="35">
        <f t="shared" si="17"/>
        <v>4.5359354019165039</v>
      </c>
      <c r="G240" s="36">
        <v>4.6391782760620117</v>
      </c>
      <c r="H240" s="36">
        <v>4.4326925277709961</v>
      </c>
      <c r="I240" s="34">
        <v>5.7408332824707031</v>
      </c>
      <c r="J240" s="35">
        <f t="shared" si="18"/>
        <v>6.0183811187744141</v>
      </c>
      <c r="K240" s="36">
        <v>8.1785717010498047</v>
      </c>
      <c r="L240" s="36">
        <v>4.6979999542236328</v>
      </c>
      <c r="M240" s="37">
        <v>5.1785717010498047</v>
      </c>
      <c r="N240" s="2"/>
    </row>
    <row r="241" spans="1:14" x14ac:dyDescent="0.25">
      <c r="A241" s="11" t="str">
        <f t="shared" si="16"/>
        <v>CZE_1988</v>
      </c>
      <c r="B241" t="s">
        <v>10</v>
      </c>
      <c r="C241" s="7" t="s">
        <v>188</v>
      </c>
      <c r="D241" s="6">
        <v>1988</v>
      </c>
      <c r="E241" s="34">
        <f t="shared" si="19"/>
        <v>5.4779745737711592</v>
      </c>
      <c r="F241" s="35">
        <f t="shared" si="17"/>
        <v>4.5359354019165039</v>
      </c>
      <c r="G241" s="36">
        <v>4.6391782760620117</v>
      </c>
      <c r="H241" s="36">
        <v>4.4326925277709961</v>
      </c>
      <c r="I241" s="34">
        <v>5.7408332824707031</v>
      </c>
      <c r="J241" s="35">
        <f t="shared" si="18"/>
        <v>6.0183811187744141</v>
      </c>
      <c r="K241" s="36">
        <v>8.1785717010498047</v>
      </c>
      <c r="L241" s="36">
        <v>4.6979999542236328</v>
      </c>
      <c r="M241" s="37">
        <v>5.1785717010498047</v>
      </c>
      <c r="N241" s="2"/>
    </row>
    <row r="242" spans="1:14" x14ac:dyDescent="0.25">
      <c r="A242" s="11" t="str">
        <f t="shared" si="16"/>
        <v>CZE_1989</v>
      </c>
      <c r="B242" t="s">
        <v>10</v>
      </c>
      <c r="C242" s="7" t="s">
        <v>188</v>
      </c>
      <c r="D242" s="6">
        <v>1989</v>
      </c>
      <c r="E242" s="34">
        <f t="shared" si="19"/>
        <v>5.4779745737711592</v>
      </c>
      <c r="F242" s="35">
        <f t="shared" si="17"/>
        <v>4.5359354019165039</v>
      </c>
      <c r="G242" s="36">
        <v>4.6391782760620117</v>
      </c>
      <c r="H242" s="36">
        <v>4.4326925277709961</v>
      </c>
      <c r="I242" s="34">
        <v>5.7408332824707031</v>
      </c>
      <c r="J242" s="35">
        <f t="shared" si="18"/>
        <v>6.0183811187744141</v>
      </c>
      <c r="K242" s="36">
        <v>8.1785717010498047</v>
      </c>
      <c r="L242" s="36">
        <v>4.6979999542236328</v>
      </c>
      <c r="M242" s="37">
        <v>5.1785717010498047</v>
      </c>
      <c r="N242" s="2"/>
    </row>
    <row r="243" spans="1:14" x14ac:dyDescent="0.25">
      <c r="A243" s="11" t="str">
        <f t="shared" si="16"/>
        <v>CZE_1990</v>
      </c>
      <c r="B243" t="s">
        <v>10</v>
      </c>
      <c r="C243" s="7" t="s">
        <v>188</v>
      </c>
      <c r="D243" s="6">
        <v>1990</v>
      </c>
      <c r="E243" s="34">
        <f t="shared" si="19"/>
        <v>5.4779745737711592</v>
      </c>
      <c r="F243" s="35">
        <f t="shared" si="17"/>
        <v>4.5359354019165039</v>
      </c>
      <c r="G243" s="36">
        <v>4.6391782760620117</v>
      </c>
      <c r="H243" s="36">
        <v>4.4326925277709961</v>
      </c>
      <c r="I243" s="34">
        <v>5.7408332824707031</v>
      </c>
      <c r="J243" s="35">
        <f t="shared" si="18"/>
        <v>6.0183811187744141</v>
      </c>
      <c r="K243" s="36">
        <v>8.1785717010498047</v>
      </c>
      <c r="L243" s="36">
        <v>4.6979999542236328</v>
      </c>
      <c r="M243" s="37">
        <v>5.1785717010498047</v>
      </c>
      <c r="N243" s="2"/>
    </row>
    <row r="244" spans="1:14" x14ac:dyDescent="0.25">
      <c r="A244" s="11" t="str">
        <f t="shared" si="16"/>
        <v>CZE_1991</v>
      </c>
      <c r="B244" t="s">
        <v>10</v>
      </c>
      <c r="C244" s="7" t="s">
        <v>188</v>
      </c>
      <c r="D244" s="6">
        <v>1991</v>
      </c>
      <c r="E244" s="34">
        <f t="shared" si="19"/>
        <v>5.144641200701396</v>
      </c>
      <c r="F244" s="35">
        <f t="shared" si="17"/>
        <v>4.5359354019165039</v>
      </c>
      <c r="G244" s="36">
        <v>4.6391782760620117</v>
      </c>
      <c r="H244" s="36">
        <v>4.4326925277709961</v>
      </c>
      <c r="I244" s="34">
        <v>5.7408332824707031</v>
      </c>
      <c r="J244" s="35">
        <f t="shared" si="18"/>
        <v>5.3517143726348877</v>
      </c>
      <c r="K244" s="36">
        <v>8.1785717010498047</v>
      </c>
      <c r="L244" s="36">
        <v>4.6979999542236328</v>
      </c>
      <c r="M244" s="37">
        <v>3.1785714626312256</v>
      </c>
      <c r="N244" s="2"/>
    </row>
    <row r="245" spans="1:14" x14ac:dyDescent="0.25">
      <c r="A245" s="11" t="str">
        <f t="shared" si="16"/>
        <v>CZE_1992</v>
      </c>
      <c r="B245" t="s">
        <v>10</v>
      </c>
      <c r="C245" s="7" t="s">
        <v>188</v>
      </c>
      <c r="D245" s="6">
        <v>1992</v>
      </c>
      <c r="E245" s="34">
        <f t="shared" si="19"/>
        <v>4.7804745435714722</v>
      </c>
      <c r="F245" s="35">
        <f t="shared" si="17"/>
        <v>4.5359354019165039</v>
      </c>
      <c r="G245" s="36">
        <v>4.6391782760620117</v>
      </c>
      <c r="H245" s="36">
        <v>4.4326925277709961</v>
      </c>
      <c r="I245" s="34">
        <v>5.7408332824707031</v>
      </c>
      <c r="J245" s="35">
        <f t="shared" si="18"/>
        <v>4.623381058375041</v>
      </c>
      <c r="K245" s="36">
        <v>8.1785717010498047</v>
      </c>
      <c r="L245" s="36">
        <v>3.5130000114440918</v>
      </c>
      <c r="M245" s="37">
        <v>2.1785714626312256</v>
      </c>
      <c r="N245" s="2"/>
    </row>
    <row r="246" spans="1:14" x14ac:dyDescent="0.25">
      <c r="A246" s="11" t="str">
        <f t="shared" si="16"/>
        <v>CZE_1993</v>
      </c>
      <c r="B246" t="s">
        <v>10</v>
      </c>
      <c r="C246" s="7" t="s">
        <v>188</v>
      </c>
      <c r="D246" s="6">
        <v>1993</v>
      </c>
      <c r="E246" s="34">
        <f t="shared" si="19"/>
        <v>4.7264746427536011</v>
      </c>
      <c r="F246" s="35">
        <f t="shared" si="17"/>
        <v>4.3739356994628906</v>
      </c>
      <c r="G246" s="36">
        <v>4.3151788711547852</v>
      </c>
      <c r="H246" s="36">
        <v>4.4326925277709961</v>
      </c>
      <c r="I246" s="34">
        <v>5.7408332824707031</v>
      </c>
      <c r="J246" s="35">
        <f t="shared" si="18"/>
        <v>4.623381058375041</v>
      </c>
      <c r="K246" s="36">
        <v>8.1785717010498047</v>
      </c>
      <c r="L246" s="36">
        <v>3.5130000114440918</v>
      </c>
      <c r="M246" s="37">
        <v>2.1785714626312256</v>
      </c>
      <c r="N246" s="2"/>
    </row>
    <row r="247" spans="1:14" x14ac:dyDescent="0.25">
      <c r="A247" s="11" t="str">
        <f t="shared" si="16"/>
        <v>CZE_1994</v>
      </c>
      <c r="B247" t="s">
        <v>10</v>
      </c>
      <c r="C247" s="7" t="s">
        <v>188</v>
      </c>
      <c r="D247" s="6">
        <v>1994</v>
      </c>
      <c r="E247" s="34">
        <f t="shared" si="19"/>
        <v>4.8177246252695722</v>
      </c>
      <c r="F247" s="35">
        <f t="shared" si="17"/>
        <v>4.2119356393814087</v>
      </c>
      <c r="G247" s="36">
        <v>3.9911787509918213</v>
      </c>
      <c r="H247" s="36">
        <v>4.4326925277709961</v>
      </c>
      <c r="I247" s="34">
        <v>5.7408332824707031</v>
      </c>
      <c r="J247" s="35">
        <f t="shared" si="18"/>
        <v>4.9138810634613037</v>
      </c>
      <c r="K247" s="36">
        <v>8.1785717010498047</v>
      </c>
      <c r="L247" s="36">
        <v>4.3845000267028809</v>
      </c>
      <c r="M247" s="37">
        <v>2.1785714626312256</v>
      </c>
      <c r="N247" s="2"/>
    </row>
    <row r="248" spans="1:14" x14ac:dyDescent="0.25">
      <c r="A248" s="11" t="str">
        <f t="shared" si="16"/>
        <v>CZE_1995</v>
      </c>
      <c r="B248" t="s">
        <v>10</v>
      </c>
      <c r="C248" s="7" t="s">
        <v>188</v>
      </c>
      <c r="D248" s="6">
        <v>1995</v>
      </c>
      <c r="E248" s="34">
        <f t="shared" si="19"/>
        <v>4.4119455814361572</v>
      </c>
      <c r="F248" s="35">
        <f t="shared" si="17"/>
        <v>4.1651543378829956</v>
      </c>
      <c r="G248" s="36">
        <v>3.9911787509918213</v>
      </c>
      <c r="H248" s="36">
        <v>4.3391299247741699</v>
      </c>
      <c r="I248" s="34">
        <v>4.6497220993041992</v>
      </c>
      <c r="J248" s="35">
        <f t="shared" si="18"/>
        <v>4.4972142378489179</v>
      </c>
      <c r="K248" s="36">
        <v>6.9285712242126465</v>
      </c>
      <c r="L248" s="36">
        <v>4.3845000267028809</v>
      </c>
      <c r="M248" s="37">
        <v>2.1785714626312256</v>
      </c>
      <c r="N248" s="2"/>
    </row>
    <row r="249" spans="1:14" x14ac:dyDescent="0.25">
      <c r="A249" s="11" t="str">
        <f t="shared" si="16"/>
        <v>CZE_1996</v>
      </c>
      <c r="B249" t="s">
        <v>10</v>
      </c>
      <c r="C249" s="7" t="s">
        <v>188</v>
      </c>
      <c r="D249" s="6">
        <v>1996</v>
      </c>
      <c r="E249" s="34">
        <f t="shared" si="19"/>
        <v>4.0813110669453936</v>
      </c>
      <c r="F249" s="35">
        <f t="shared" si="17"/>
        <v>4.1053062677383423</v>
      </c>
      <c r="G249" s="36">
        <v>3.9650452136993408</v>
      </c>
      <c r="H249" s="36">
        <v>4.2455673217773438</v>
      </c>
      <c r="I249" s="34">
        <v>4.1606111526489258</v>
      </c>
      <c r="J249" s="35">
        <f t="shared" si="18"/>
        <v>4.038880904515584</v>
      </c>
      <c r="K249" s="36">
        <v>6.5535712242126465</v>
      </c>
      <c r="L249" s="36">
        <v>3.3845000267028809</v>
      </c>
      <c r="M249" s="37">
        <v>2.1785714626312256</v>
      </c>
      <c r="N249" s="2"/>
    </row>
    <row r="250" spans="1:14" x14ac:dyDescent="0.25">
      <c r="A250" s="11" t="str">
        <f t="shared" si="16"/>
        <v>CZE_1997</v>
      </c>
      <c r="B250" t="s">
        <v>10</v>
      </c>
      <c r="C250" s="7" t="s">
        <v>188</v>
      </c>
      <c r="D250" s="6">
        <v>1997</v>
      </c>
      <c r="E250" s="34">
        <f t="shared" si="19"/>
        <v>4.05284325281779</v>
      </c>
      <c r="F250" s="35">
        <f t="shared" si="17"/>
        <v>4.0454584360122681</v>
      </c>
      <c r="G250" s="36">
        <v>3.9389116764068604</v>
      </c>
      <c r="H250" s="36">
        <v>4.1520051956176758</v>
      </c>
      <c r="I250" s="34">
        <v>4.1094999313354492</v>
      </c>
      <c r="J250" s="35">
        <f t="shared" si="18"/>
        <v>4.038880904515584</v>
      </c>
      <c r="K250" s="36">
        <v>6.5535712242126465</v>
      </c>
      <c r="L250" s="36">
        <v>3.3845000267028809</v>
      </c>
      <c r="M250" s="37">
        <v>2.1785714626312256</v>
      </c>
      <c r="N250" s="2"/>
    </row>
    <row r="251" spans="1:14" x14ac:dyDescent="0.25">
      <c r="A251" s="11" t="str">
        <f t="shared" si="16"/>
        <v>CZE_1998</v>
      </c>
      <c r="B251" t="s">
        <v>10</v>
      </c>
      <c r="C251" s="7" t="s">
        <v>188</v>
      </c>
      <c r="D251" s="6">
        <v>1998</v>
      </c>
      <c r="E251" s="34">
        <f t="shared" si="19"/>
        <v>3.9709051450093589</v>
      </c>
      <c r="F251" s="35">
        <f t="shared" si="17"/>
        <v>3.9854773283004761</v>
      </c>
      <c r="G251" s="36">
        <v>3.9125120639801025</v>
      </c>
      <c r="H251" s="36">
        <v>4.0584425926208496</v>
      </c>
      <c r="I251" s="34">
        <v>4.1128334999084473</v>
      </c>
      <c r="J251" s="35">
        <f t="shared" si="18"/>
        <v>3.9138809045155845</v>
      </c>
      <c r="K251" s="36">
        <v>6.1785712242126465</v>
      </c>
      <c r="L251" s="36">
        <v>3.3845000267028809</v>
      </c>
      <c r="M251" s="37">
        <v>2.1785714626312256</v>
      </c>
      <c r="N251" s="2"/>
    </row>
    <row r="252" spans="1:14" x14ac:dyDescent="0.25">
      <c r="A252" s="11" t="str">
        <f t="shared" si="16"/>
        <v>CZE_1999</v>
      </c>
      <c r="B252" t="s">
        <v>10</v>
      </c>
      <c r="C252" s="7" t="s">
        <v>188</v>
      </c>
      <c r="D252" s="6">
        <v>1999</v>
      </c>
      <c r="E252" s="34">
        <f t="shared" si="19"/>
        <v>3.8204429149627686</v>
      </c>
      <c r="F252" s="35">
        <f t="shared" si="17"/>
        <v>3.8422106504440308</v>
      </c>
      <c r="G252" s="36">
        <v>3.6259787082672119</v>
      </c>
      <c r="H252" s="36">
        <v>4.0584425926208496</v>
      </c>
      <c r="I252" s="34">
        <v>3.8598332405090332</v>
      </c>
      <c r="J252" s="35">
        <f t="shared" si="18"/>
        <v>3.7928009827931723</v>
      </c>
      <c r="K252" s="36">
        <v>5.8035712242126465</v>
      </c>
      <c r="L252" s="36">
        <v>3.3962602615356445</v>
      </c>
      <c r="M252" s="37">
        <v>2.1785714626312256</v>
      </c>
      <c r="N252" s="2"/>
    </row>
    <row r="253" spans="1:14" x14ac:dyDescent="0.25">
      <c r="A253" s="11" t="str">
        <f t="shared" si="16"/>
        <v>CZE_2000</v>
      </c>
      <c r="B253" t="s">
        <v>10</v>
      </c>
      <c r="C253" s="7" t="s">
        <v>188</v>
      </c>
      <c r="D253" s="6">
        <v>2000</v>
      </c>
      <c r="E253" s="34">
        <f t="shared" si="19"/>
        <v>3.5666139125823975</v>
      </c>
      <c r="F253" s="35">
        <f t="shared" si="17"/>
        <v>3.454143762588501</v>
      </c>
      <c r="G253" s="36">
        <v>3.5998451709747314</v>
      </c>
      <c r="H253" s="36">
        <v>3.3084423542022705</v>
      </c>
      <c r="I253" s="34">
        <v>3.3512332439422607</v>
      </c>
      <c r="J253" s="35">
        <f t="shared" si="18"/>
        <v>3.7133875687917075</v>
      </c>
      <c r="K253" s="36">
        <v>5.5535712242126465</v>
      </c>
      <c r="L253" s="36">
        <v>3.40802001953125</v>
      </c>
      <c r="M253" s="37">
        <v>2.1785714626312256</v>
      </c>
      <c r="N253" s="2"/>
    </row>
    <row r="254" spans="1:14" x14ac:dyDescent="0.25">
      <c r="A254" s="11" t="str">
        <f t="shared" si="16"/>
        <v>CZE_2001</v>
      </c>
      <c r="B254" t="s">
        <v>10</v>
      </c>
      <c r="C254" s="7" t="s">
        <v>188</v>
      </c>
      <c r="D254" s="6">
        <v>2001</v>
      </c>
      <c r="E254" s="34">
        <f t="shared" si="19"/>
        <v>2.8785628279050193</v>
      </c>
      <c r="F254" s="35">
        <f t="shared" si="17"/>
        <v>2.5999771356582642</v>
      </c>
      <c r="G254" s="36">
        <v>2.2665119171142578</v>
      </c>
      <c r="H254" s="36">
        <v>2.9334423542022705</v>
      </c>
      <c r="I254" s="34">
        <v>1.9194999933242798</v>
      </c>
      <c r="J254" s="35">
        <f t="shared" si="18"/>
        <v>3.3839742342631021</v>
      </c>
      <c r="K254" s="36">
        <v>5.5535712242126465</v>
      </c>
      <c r="L254" s="36">
        <v>2.4197800159454346</v>
      </c>
      <c r="M254" s="37">
        <v>2.1785714626312256</v>
      </c>
      <c r="N254" s="2"/>
    </row>
    <row r="255" spans="1:14" x14ac:dyDescent="0.25">
      <c r="A255" s="11" t="str">
        <f t="shared" si="16"/>
        <v>CZE_2002</v>
      </c>
      <c r="B255" t="s">
        <v>10</v>
      </c>
      <c r="C255" s="7" t="s">
        <v>188</v>
      </c>
      <c r="D255" s="6">
        <v>2002</v>
      </c>
      <c r="E255" s="34">
        <f t="shared" si="19"/>
        <v>2.5979163448015847</v>
      </c>
      <c r="F255" s="35">
        <f t="shared" si="17"/>
        <v>1.759324312210083</v>
      </c>
      <c r="G255" s="36">
        <v>1.710956335067749</v>
      </c>
      <c r="H255" s="36">
        <v>1.807692289352417</v>
      </c>
      <c r="I255" s="34">
        <v>1.9051667451858521</v>
      </c>
      <c r="J255" s="35">
        <f t="shared" si="18"/>
        <v>3.3878942330678306</v>
      </c>
      <c r="K255" s="36">
        <v>5.5535712242126465</v>
      </c>
      <c r="L255" s="36">
        <v>2.4315400123596191</v>
      </c>
      <c r="M255" s="37">
        <v>2.1785714626312256</v>
      </c>
      <c r="N255" s="2"/>
    </row>
    <row r="256" spans="1:14" x14ac:dyDescent="0.25">
      <c r="A256" s="11" t="str">
        <f t="shared" si="16"/>
        <v>CZE_2003</v>
      </c>
      <c r="B256" t="s">
        <v>10</v>
      </c>
      <c r="C256" s="7" t="s">
        <v>188</v>
      </c>
      <c r="D256" s="6">
        <v>2003</v>
      </c>
      <c r="E256" s="34">
        <f t="shared" si="19"/>
        <v>2.3783411383628845</v>
      </c>
      <c r="F256" s="35">
        <f t="shared" si="17"/>
        <v>1.5393520593643188</v>
      </c>
      <c r="G256" s="36">
        <v>1.2710118293762207</v>
      </c>
      <c r="H256" s="36">
        <v>1.807692289352417</v>
      </c>
      <c r="I256" s="34">
        <v>1.3909000158309937</v>
      </c>
      <c r="J256" s="35">
        <f t="shared" si="18"/>
        <v>3.2668142318725586</v>
      </c>
      <c r="K256" s="36">
        <v>5.1785712242126465</v>
      </c>
      <c r="L256" s="36">
        <v>2.4433000087738037</v>
      </c>
      <c r="M256" s="37">
        <v>2.1785714626312256</v>
      </c>
      <c r="N256" s="2"/>
    </row>
    <row r="257" spans="1:14" x14ac:dyDescent="0.25">
      <c r="A257" s="11" t="str">
        <f t="shared" si="16"/>
        <v>CZE_2004</v>
      </c>
      <c r="B257" t="s">
        <v>10</v>
      </c>
      <c r="C257" s="7" t="s">
        <v>188</v>
      </c>
      <c r="D257" s="6">
        <v>2004</v>
      </c>
      <c r="E257" s="34">
        <f t="shared" si="19"/>
        <v>2.2049217025438943</v>
      </c>
      <c r="F257" s="35">
        <f t="shared" si="17"/>
        <v>1.5393520593643188</v>
      </c>
      <c r="G257" s="36">
        <v>1.2710118293762207</v>
      </c>
      <c r="H257" s="36">
        <v>1.807692289352417</v>
      </c>
      <c r="I257" s="34">
        <v>1.3503834009170532</v>
      </c>
      <c r="J257" s="35">
        <f t="shared" si="18"/>
        <v>2.9334808985392251</v>
      </c>
      <c r="K257" s="36">
        <v>5.1785712242126465</v>
      </c>
      <c r="L257" s="36">
        <v>1.4433000087738037</v>
      </c>
      <c r="M257" s="37">
        <v>2.1785714626312256</v>
      </c>
      <c r="N257" s="2"/>
    </row>
    <row r="258" spans="1:14" x14ac:dyDescent="0.25">
      <c r="A258" s="11" t="str">
        <f t="shared" si="16"/>
        <v>CZE_2005</v>
      </c>
      <c r="B258" t="s">
        <v>10</v>
      </c>
      <c r="C258" s="7" t="s">
        <v>188</v>
      </c>
      <c r="D258" s="6">
        <v>2005</v>
      </c>
      <c r="E258" s="34">
        <f t="shared" si="19"/>
        <v>2.0113980770111084</v>
      </c>
      <c r="F258" s="35">
        <f t="shared" si="17"/>
        <v>1.3540395498275757</v>
      </c>
      <c r="G258" s="36">
        <v>1.4003868103027344</v>
      </c>
      <c r="H258" s="36">
        <v>1.307692289352417</v>
      </c>
      <c r="I258" s="34">
        <v>1.3098666667938232</v>
      </c>
      <c r="J258" s="35">
        <f t="shared" si="18"/>
        <v>2.6834808985392251</v>
      </c>
      <c r="K258" s="36">
        <v>5.1785712242126465</v>
      </c>
      <c r="L258" s="36">
        <v>1.4433000087738037</v>
      </c>
      <c r="M258" s="37">
        <v>1.4285714626312256</v>
      </c>
      <c r="N258" s="2"/>
    </row>
    <row r="259" spans="1:14" x14ac:dyDescent="0.25">
      <c r="A259" s="11" t="str">
        <f t="shared" si="16"/>
        <v>CZE_2006</v>
      </c>
      <c r="B259" t="s">
        <v>10</v>
      </c>
      <c r="C259" s="7" t="s">
        <v>188</v>
      </c>
      <c r="D259" s="6">
        <v>2006</v>
      </c>
      <c r="E259" s="34">
        <f t="shared" si="19"/>
        <v>1.8095619827508926</v>
      </c>
      <c r="F259" s="35">
        <f t="shared" si="17"/>
        <v>1.2811229228973389</v>
      </c>
      <c r="G259" s="36">
        <v>1.5045535564422607</v>
      </c>
      <c r="H259" s="36">
        <v>1.057692289352417</v>
      </c>
      <c r="I259" s="34">
        <v>0.24468335509300232</v>
      </c>
      <c r="J259" s="35">
        <f t="shared" si="18"/>
        <v>2.6834808985392251</v>
      </c>
      <c r="K259" s="36">
        <v>5.1785712242126465</v>
      </c>
      <c r="L259" s="36">
        <v>1.4433000087738037</v>
      </c>
      <c r="M259" s="37">
        <v>1.4285714626312256</v>
      </c>
      <c r="N259" s="2"/>
    </row>
    <row r="260" spans="1:14" x14ac:dyDescent="0.25">
      <c r="A260" s="11" t="str">
        <f t="shared" si="16"/>
        <v>CZE_2007</v>
      </c>
      <c r="B260" t="s">
        <v>10</v>
      </c>
      <c r="C260" s="7" t="s">
        <v>188</v>
      </c>
      <c r="D260" s="6">
        <v>2007</v>
      </c>
      <c r="E260" s="34">
        <f t="shared" si="19"/>
        <v>1.7810522466897964</v>
      </c>
      <c r="F260" s="35">
        <f t="shared" si="17"/>
        <v>1.217185378074646</v>
      </c>
      <c r="G260" s="36">
        <v>1.376678466796875</v>
      </c>
      <c r="H260" s="36">
        <v>1.057692289352417</v>
      </c>
      <c r="I260" s="34">
        <v>0.20150002837181091</v>
      </c>
      <c r="J260" s="35">
        <f t="shared" si="18"/>
        <v>2.6834808985392251</v>
      </c>
      <c r="K260" s="36">
        <v>5.1785712242126465</v>
      </c>
      <c r="L260" s="36">
        <v>1.4433000087738037</v>
      </c>
      <c r="M260" s="37">
        <v>1.4285714626312256</v>
      </c>
      <c r="N260" s="2"/>
    </row>
    <row r="261" spans="1:14" x14ac:dyDescent="0.25">
      <c r="A261" s="11" t="str">
        <f t="shared" si="16"/>
        <v>CZE_2008</v>
      </c>
      <c r="B261" t="s">
        <v>10</v>
      </c>
      <c r="C261" s="7" t="s">
        <v>188</v>
      </c>
      <c r="D261" s="6">
        <v>2008</v>
      </c>
      <c r="E261" s="34">
        <f t="shared" si="19"/>
        <v>1.7854628711938858</v>
      </c>
      <c r="F261" s="35">
        <f t="shared" si="17"/>
        <v>1.2199978828430176</v>
      </c>
      <c r="G261" s="36">
        <v>1.3823034763336182</v>
      </c>
      <c r="H261" s="36">
        <v>1.057692289352417</v>
      </c>
      <c r="I261" s="34">
        <v>0.20138892531394958</v>
      </c>
      <c r="J261" s="35">
        <f t="shared" si="18"/>
        <v>2.6904641787211099</v>
      </c>
      <c r="K261" s="36">
        <v>5.1785712242126465</v>
      </c>
      <c r="L261" s="36">
        <v>1.464249849319458</v>
      </c>
      <c r="M261" s="37">
        <v>1.4285714626312256</v>
      </c>
    </row>
    <row r="262" spans="1:14" x14ac:dyDescent="0.25">
      <c r="A262" s="11" t="str">
        <f t="shared" si="16"/>
        <v>CZE_2009</v>
      </c>
      <c r="B262" t="s">
        <v>10</v>
      </c>
      <c r="C262" s="7" t="s">
        <v>188</v>
      </c>
      <c r="D262" s="6">
        <v>2009</v>
      </c>
      <c r="E262" s="34">
        <f t="shared" si="19"/>
        <v>1.7264360338449478</v>
      </c>
      <c r="F262" s="35">
        <f t="shared" si="17"/>
        <v>1.2199978828430176</v>
      </c>
      <c r="G262" s="36">
        <v>1.3823034763336182</v>
      </c>
      <c r="H262" s="36">
        <v>1.057692289352417</v>
      </c>
      <c r="I262" s="34">
        <v>0.20127782225608826</v>
      </c>
      <c r="J262" s="35">
        <f t="shared" si="18"/>
        <v>2.5724475383758545</v>
      </c>
      <c r="K262" s="36">
        <v>4.8035712242126465</v>
      </c>
      <c r="L262" s="36">
        <v>1.4851999282836914</v>
      </c>
      <c r="M262" s="37">
        <v>1.4285714626312256</v>
      </c>
    </row>
    <row r="263" spans="1:14" x14ac:dyDescent="0.25">
      <c r="A263" s="11" t="str">
        <f t="shared" si="16"/>
        <v>CZE_2010</v>
      </c>
      <c r="B263" t="s">
        <v>10</v>
      </c>
      <c r="C263" s="7" t="s">
        <v>188</v>
      </c>
      <c r="D263" s="6">
        <v>2010</v>
      </c>
      <c r="E263" s="34">
        <f t="shared" si="19"/>
        <v>1.5446192969878514</v>
      </c>
      <c r="F263" s="35">
        <f t="shared" si="17"/>
        <v>0.66579486429691315</v>
      </c>
      <c r="G263" s="36">
        <v>1.0238974094390869</v>
      </c>
      <c r="H263" s="36">
        <v>0.30769231915473938</v>
      </c>
      <c r="I263" s="34">
        <v>0.1978333592414856</v>
      </c>
      <c r="J263" s="35">
        <f t="shared" si="18"/>
        <v>2.5794308980305991</v>
      </c>
      <c r="K263" s="36">
        <v>4.8035712242126465</v>
      </c>
      <c r="L263" s="36">
        <v>1.5061500072479248</v>
      </c>
      <c r="M263" s="37">
        <v>1.4285714626312256</v>
      </c>
    </row>
    <row r="264" spans="1:14" x14ac:dyDescent="0.25">
      <c r="A264" s="11" t="str">
        <f t="shared" si="16"/>
        <v>CZE_2011</v>
      </c>
      <c r="B264" t="s">
        <v>10</v>
      </c>
      <c r="C264" s="7" t="s">
        <v>188</v>
      </c>
      <c r="D264" s="6">
        <v>2011</v>
      </c>
      <c r="E264" s="34">
        <f t="shared" si="19"/>
        <v>1.5475368648767471</v>
      </c>
      <c r="F264" s="35">
        <f t="shared" si="17"/>
        <v>0.66579486429691315</v>
      </c>
      <c r="G264" s="36">
        <v>1.0238974094390869</v>
      </c>
      <c r="H264" s="36">
        <v>0.30769231915473938</v>
      </c>
      <c r="I264" s="34">
        <v>0.19438892602920532</v>
      </c>
      <c r="J264" s="35">
        <f t="shared" si="18"/>
        <v>2.5864141782124839</v>
      </c>
      <c r="K264" s="36">
        <v>4.8035712242126465</v>
      </c>
      <c r="L264" s="36">
        <v>1.5270998477935791</v>
      </c>
      <c r="M264" s="37">
        <v>1.4285714626312256</v>
      </c>
    </row>
    <row r="265" spans="1:14" x14ac:dyDescent="0.25">
      <c r="A265" s="11" t="str">
        <f t="shared" ref="A265:A328" si="21">B265&amp;"_"&amp;D265</f>
        <v>CZE_2012</v>
      </c>
      <c r="B265" t="s">
        <v>10</v>
      </c>
      <c r="C265" s="7" t="s">
        <v>188</v>
      </c>
      <c r="D265" s="6">
        <v>2012</v>
      </c>
      <c r="E265" s="34">
        <f t="shared" si="19"/>
        <v>1.4886263360579808</v>
      </c>
      <c r="F265" s="35">
        <f t="shared" ref="F265:F328" si="22">AVERAGE(G265:H265)</f>
        <v>0.66781045496463776</v>
      </c>
      <c r="G265" s="36">
        <v>1.0279285907745361</v>
      </c>
      <c r="H265" s="36">
        <v>0.30769231915473938</v>
      </c>
      <c r="I265" s="34">
        <v>0.19094449281692505</v>
      </c>
      <c r="J265" s="35">
        <f t="shared" ref="J265:J328" si="23">AVERAGE(K265:M265)</f>
        <v>2.468397537867228</v>
      </c>
      <c r="K265" s="36">
        <v>4.4285712242126465</v>
      </c>
      <c r="L265" s="36">
        <v>1.5480499267578125</v>
      </c>
      <c r="M265" s="37">
        <v>1.4285714626312256</v>
      </c>
    </row>
    <row r="266" spans="1:14" x14ac:dyDescent="0.25">
      <c r="A266" s="11" t="str">
        <f t="shared" si="21"/>
        <v>CZE_2013</v>
      </c>
      <c r="B266" t="s">
        <v>10</v>
      </c>
      <c r="C266" s="7" t="s">
        <v>188</v>
      </c>
      <c r="D266" s="6">
        <v>2013</v>
      </c>
      <c r="E266" s="34">
        <f t="shared" si="19"/>
        <v>1.4915439337491989</v>
      </c>
      <c r="F266" s="35">
        <f t="shared" si="22"/>
        <v>0.66781045496463776</v>
      </c>
      <c r="G266" s="36">
        <v>1.0279285907745361</v>
      </c>
      <c r="H266" s="36">
        <v>0.30769231915473938</v>
      </c>
      <c r="I266" s="34">
        <v>0.1875</v>
      </c>
      <c r="J266" s="35">
        <f t="shared" si="23"/>
        <v>2.4753808975219727</v>
      </c>
      <c r="K266" s="36">
        <v>4.4285712242126465</v>
      </c>
      <c r="L266" s="36">
        <v>1.5690000057220459</v>
      </c>
      <c r="M266" s="37">
        <v>1.4285714626312256</v>
      </c>
    </row>
    <row r="267" spans="1:14" x14ac:dyDescent="0.25">
      <c r="A267" s="11" t="str">
        <f t="shared" si="21"/>
        <v>CZE_2014</v>
      </c>
      <c r="B267" t="s">
        <v>10</v>
      </c>
      <c r="C267" s="7" t="s">
        <v>188</v>
      </c>
      <c r="D267" s="6">
        <v>2014</v>
      </c>
      <c r="E267" s="34">
        <f t="shared" ref="E267:E271" si="24">IF(AND(G267=".",H267=".",I267=".",K267=".",L267=".",M267="."),".",AVERAGE(G267,H267,I267,K267,L267,M267))</f>
        <v>1.4809106041987736</v>
      </c>
      <c r="F267" s="35">
        <f t="shared" si="22"/>
        <v>0.66781045496463776</v>
      </c>
      <c r="G267" s="36">
        <v>1.0279285907745361</v>
      </c>
      <c r="H267" s="36">
        <v>0.30769231915473938</v>
      </c>
      <c r="I267" s="34">
        <v>0.1875</v>
      </c>
      <c r="J267" s="35">
        <f t="shared" si="23"/>
        <v>2.4541142384211221</v>
      </c>
      <c r="K267" s="36">
        <v>4.4285712242126465</v>
      </c>
      <c r="L267" s="36">
        <v>1.5052000284194946</v>
      </c>
      <c r="M267" s="37">
        <v>1.4285714626312256</v>
      </c>
    </row>
    <row r="268" spans="1:14" x14ac:dyDescent="0.25">
      <c r="A268" s="11" t="str">
        <f t="shared" si="21"/>
        <v>CZE_2015</v>
      </c>
      <c r="B268" t="s">
        <v>10</v>
      </c>
      <c r="C268" s="7" t="s">
        <v>188</v>
      </c>
      <c r="D268" s="6">
        <v>2015</v>
      </c>
      <c r="E268" s="34">
        <f t="shared" si="24"/>
        <v>1.4702772746483486</v>
      </c>
      <c r="F268" s="35">
        <f t="shared" si="22"/>
        <v>0.66781045496463776</v>
      </c>
      <c r="G268" s="36">
        <v>1.0279285907745361</v>
      </c>
      <c r="H268" s="36">
        <v>0.30769231915473938</v>
      </c>
      <c r="I268" s="34">
        <v>0.1875</v>
      </c>
      <c r="J268" s="35">
        <f t="shared" si="23"/>
        <v>2.432847579320272</v>
      </c>
      <c r="K268" s="36">
        <v>4.4285712242126465</v>
      </c>
      <c r="L268" s="36">
        <v>1.4414000511169434</v>
      </c>
      <c r="M268" s="37">
        <v>1.4285714626312256</v>
      </c>
    </row>
    <row r="269" spans="1:14" x14ac:dyDescent="0.25">
      <c r="A269" s="11" t="str">
        <f t="shared" si="21"/>
        <v>CZE_2016</v>
      </c>
      <c r="B269" t="s">
        <v>10</v>
      </c>
      <c r="C269" s="7" t="s">
        <v>188</v>
      </c>
      <c r="D269" s="6">
        <v>2016</v>
      </c>
      <c r="E269" s="34">
        <f t="shared" si="24"/>
        <v>1.4596439252297084</v>
      </c>
      <c r="F269" s="35">
        <f t="shared" si="22"/>
        <v>0.66781045496463776</v>
      </c>
      <c r="G269" s="36">
        <v>1.0279285907745361</v>
      </c>
      <c r="H269" s="36">
        <v>0.30769231915473938</v>
      </c>
      <c r="I269" s="34">
        <v>0.1875</v>
      </c>
      <c r="J269" s="35">
        <f t="shared" si="23"/>
        <v>2.4115808804829917</v>
      </c>
      <c r="K269" s="36">
        <v>4.4285712242126465</v>
      </c>
      <c r="L269" s="36">
        <v>1.3775999546051025</v>
      </c>
      <c r="M269" s="37">
        <v>1.4285714626312256</v>
      </c>
    </row>
    <row r="270" spans="1:14" x14ac:dyDescent="0.25">
      <c r="A270" s="11" t="str">
        <f t="shared" si="21"/>
        <v>CZE_2017</v>
      </c>
      <c r="B270" t="s">
        <v>10</v>
      </c>
      <c r="C270" s="7" t="s">
        <v>188</v>
      </c>
      <c r="D270" s="6">
        <v>2017</v>
      </c>
      <c r="E270" s="34">
        <f t="shared" si="24"/>
        <v>1.4490105956792831</v>
      </c>
      <c r="F270" s="35">
        <f t="shared" si="22"/>
        <v>0.66781045496463776</v>
      </c>
      <c r="G270" s="36">
        <v>1.0279285907745361</v>
      </c>
      <c r="H270" s="36">
        <v>0.30769231915473938</v>
      </c>
      <c r="I270" s="34">
        <v>0.1875</v>
      </c>
      <c r="J270" s="35">
        <f t="shared" si="23"/>
        <v>2.3903142213821411</v>
      </c>
      <c r="K270" s="36">
        <v>4.4285712242126465</v>
      </c>
      <c r="L270" s="36">
        <v>1.3137999773025513</v>
      </c>
      <c r="M270" s="37">
        <v>1.4285714626312256</v>
      </c>
    </row>
    <row r="271" spans="1:14" x14ac:dyDescent="0.25">
      <c r="A271" s="11" t="str">
        <f t="shared" si="21"/>
        <v>CZE_2018</v>
      </c>
      <c r="B271" t="s">
        <v>10</v>
      </c>
      <c r="C271" s="7" t="s">
        <v>188</v>
      </c>
      <c r="D271" s="6">
        <v>2018</v>
      </c>
      <c r="E271" s="34">
        <f t="shared" si="24"/>
        <v>1.3890717128912609</v>
      </c>
      <c r="F271" s="35">
        <f t="shared" si="22"/>
        <v>0.66781045496463776</v>
      </c>
      <c r="G271" s="36">
        <v>1.0279285907745361</v>
      </c>
      <c r="H271" s="36">
        <v>0.30769231915473938</v>
      </c>
      <c r="I271" s="34">
        <v>0.22499999403953552</v>
      </c>
      <c r="J271" s="35">
        <f t="shared" si="23"/>
        <v>2.2579364577929177</v>
      </c>
      <c r="K271" s="36">
        <v>4.4285712242126465</v>
      </c>
      <c r="L271" s="36">
        <v>0.91666668653488159</v>
      </c>
      <c r="M271" s="37">
        <v>1.4285714626312256</v>
      </c>
    </row>
    <row r="272" spans="1:14" x14ac:dyDescent="0.25">
      <c r="A272" s="11" t="str">
        <f t="shared" si="21"/>
        <v>DNK_1975</v>
      </c>
      <c r="B272" s="14" t="s">
        <v>11</v>
      </c>
      <c r="C272" s="8" t="s">
        <v>44</v>
      </c>
      <c r="D272" s="4">
        <v>1975</v>
      </c>
      <c r="E272" s="30">
        <f t="shared" si="19"/>
        <v>5.0913114945093794</v>
      </c>
      <c r="F272" s="31">
        <f t="shared" si="22"/>
        <v>4.8114581108093262</v>
      </c>
      <c r="G272" s="32">
        <v>5.1062498092651367</v>
      </c>
      <c r="H272" s="32">
        <v>4.5166664123535156</v>
      </c>
      <c r="I272" s="30">
        <v>5.6100001335144043</v>
      </c>
      <c r="J272" s="31">
        <f t="shared" si="23"/>
        <v>5.1049842039744062</v>
      </c>
      <c r="K272" s="32">
        <v>6.1071429252624512</v>
      </c>
      <c r="L272" s="32">
        <v>3.3506667613983154</v>
      </c>
      <c r="M272" s="33">
        <v>5.8571429252624512</v>
      </c>
    </row>
    <row r="273" spans="1:13" x14ac:dyDescent="0.25">
      <c r="A273" s="11" t="str">
        <f t="shared" si="21"/>
        <v>DNK_1976</v>
      </c>
      <c r="B273" t="s">
        <v>11</v>
      </c>
      <c r="C273" s="8" t="s">
        <v>44</v>
      </c>
      <c r="D273" s="4">
        <v>1976</v>
      </c>
      <c r="E273" s="30">
        <f t="shared" si="19"/>
        <v>5.0913114945093794</v>
      </c>
      <c r="F273" s="31">
        <f t="shared" si="22"/>
        <v>4.8114581108093262</v>
      </c>
      <c r="G273" s="32">
        <v>5.1062498092651367</v>
      </c>
      <c r="H273" s="32">
        <v>4.5166664123535156</v>
      </c>
      <c r="I273" s="30">
        <v>5.6100001335144043</v>
      </c>
      <c r="J273" s="31">
        <f t="shared" si="23"/>
        <v>5.1049842039744062</v>
      </c>
      <c r="K273" s="32">
        <v>6.1071429252624512</v>
      </c>
      <c r="L273" s="32">
        <v>3.3506667613983154</v>
      </c>
      <c r="M273" s="33">
        <v>5.8571429252624512</v>
      </c>
    </row>
    <row r="274" spans="1:13" x14ac:dyDescent="0.25">
      <c r="A274" s="11" t="str">
        <f t="shared" si="21"/>
        <v>DNK_1977</v>
      </c>
      <c r="B274" t="s">
        <v>11</v>
      </c>
      <c r="C274" s="8" t="s">
        <v>44</v>
      </c>
      <c r="D274" s="4">
        <v>1977</v>
      </c>
      <c r="E274" s="30">
        <f t="shared" si="19"/>
        <v>5.0913114945093794</v>
      </c>
      <c r="F274" s="31">
        <f t="shared" si="22"/>
        <v>4.8114581108093262</v>
      </c>
      <c r="G274" s="32">
        <v>5.1062498092651367</v>
      </c>
      <c r="H274" s="32">
        <v>4.5166664123535156</v>
      </c>
      <c r="I274" s="30">
        <v>5.6100001335144043</v>
      </c>
      <c r="J274" s="31">
        <f t="shared" si="23"/>
        <v>5.1049842039744062</v>
      </c>
      <c r="K274" s="32">
        <v>6.1071429252624512</v>
      </c>
      <c r="L274" s="32">
        <v>3.3506667613983154</v>
      </c>
      <c r="M274" s="33">
        <v>5.8571429252624512</v>
      </c>
    </row>
    <row r="275" spans="1:13" x14ac:dyDescent="0.25">
      <c r="A275" s="11" t="str">
        <f t="shared" si="21"/>
        <v>DNK_1978</v>
      </c>
      <c r="B275" t="s">
        <v>11</v>
      </c>
      <c r="C275" s="8" t="s">
        <v>44</v>
      </c>
      <c r="D275" s="4">
        <v>1978</v>
      </c>
      <c r="E275" s="30">
        <f t="shared" si="19"/>
        <v>5.0913114945093794</v>
      </c>
      <c r="F275" s="31">
        <f t="shared" si="22"/>
        <v>4.8114581108093262</v>
      </c>
      <c r="G275" s="32">
        <v>5.1062498092651367</v>
      </c>
      <c r="H275" s="32">
        <v>4.5166664123535156</v>
      </c>
      <c r="I275" s="30">
        <v>5.6100001335144043</v>
      </c>
      <c r="J275" s="31">
        <f t="shared" si="23"/>
        <v>5.1049842039744062</v>
      </c>
      <c r="K275" s="32">
        <v>6.1071429252624512</v>
      </c>
      <c r="L275" s="32">
        <v>3.3506667613983154</v>
      </c>
      <c r="M275" s="33">
        <v>5.8571429252624512</v>
      </c>
    </row>
    <row r="276" spans="1:13" x14ac:dyDescent="0.25">
      <c r="A276" s="11" t="str">
        <f t="shared" si="21"/>
        <v>DNK_1979</v>
      </c>
      <c r="B276" t="s">
        <v>11</v>
      </c>
      <c r="C276" s="8" t="s">
        <v>44</v>
      </c>
      <c r="D276" s="4">
        <v>1979</v>
      </c>
      <c r="E276" s="30">
        <f t="shared" si="19"/>
        <v>5.0913114945093794</v>
      </c>
      <c r="F276" s="31">
        <f t="shared" si="22"/>
        <v>4.8114581108093262</v>
      </c>
      <c r="G276" s="32">
        <v>5.1062498092651367</v>
      </c>
      <c r="H276" s="32">
        <v>4.5166664123535156</v>
      </c>
      <c r="I276" s="30">
        <v>5.6100001335144043</v>
      </c>
      <c r="J276" s="31">
        <f t="shared" si="23"/>
        <v>5.1049842039744062</v>
      </c>
      <c r="K276" s="32">
        <v>6.1071429252624512</v>
      </c>
      <c r="L276" s="32">
        <v>3.3506667613983154</v>
      </c>
      <c r="M276" s="33">
        <v>5.8571429252624512</v>
      </c>
    </row>
    <row r="277" spans="1:13" x14ac:dyDescent="0.25">
      <c r="A277" s="11" t="str">
        <f t="shared" si="21"/>
        <v>DNK_1980</v>
      </c>
      <c r="B277" t="s">
        <v>11</v>
      </c>
      <c r="C277" s="8" t="s">
        <v>44</v>
      </c>
      <c r="D277" s="4">
        <v>1980</v>
      </c>
      <c r="E277" s="30">
        <f t="shared" si="19"/>
        <v>5.0913114945093794</v>
      </c>
      <c r="F277" s="31">
        <f t="shared" si="22"/>
        <v>4.8114581108093262</v>
      </c>
      <c r="G277" s="32">
        <v>5.1062498092651367</v>
      </c>
      <c r="H277" s="32">
        <v>4.5166664123535156</v>
      </c>
      <c r="I277" s="30">
        <v>5.6100001335144043</v>
      </c>
      <c r="J277" s="31">
        <f t="shared" si="23"/>
        <v>5.1049842039744062</v>
      </c>
      <c r="K277" s="32">
        <v>6.1071429252624512</v>
      </c>
      <c r="L277" s="32">
        <v>3.3506667613983154</v>
      </c>
      <c r="M277" s="33">
        <v>5.8571429252624512</v>
      </c>
    </row>
    <row r="278" spans="1:13" x14ac:dyDescent="0.25">
      <c r="A278" s="11" t="str">
        <f t="shared" si="21"/>
        <v>DNK_1981</v>
      </c>
      <c r="B278" t="s">
        <v>11</v>
      </c>
      <c r="C278" s="8" t="s">
        <v>44</v>
      </c>
      <c r="D278" s="4">
        <v>1981</v>
      </c>
      <c r="E278" s="30">
        <f t="shared" si="19"/>
        <v>5.0913114945093794</v>
      </c>
      <c r="F278" s="31">
        <f t="shared" si="22"/>
        <v>4.8114581108093262</v>
      </c>
      <c r="G278" s="32">
        <v>5.1062498092651367</v>
      </c>
      <c r="H278" s="32">
        <v>4.5166664123535156</v>
      </c>
      <c r="I278" s="30">
        <v>5.6100001335144043</v>
      </c>
      <c r="J278" s="31">
        <f t="shared" si="23"/>
        <v>5.1049842039744062</v>
      </c>
      <c r="K278" s="32">
        <v>6.1071429252624512</v>
      </c>
      <c r="L278" s="32">
        <v>3.3506667613983154</v>
      </c>
      <c r="M278" s="33">
        <v>5.8571429252624512</v>
      </c>
    </row>
    <row r="279" spans="1:13" x14ac:dyDescent="0.25">
      <c r="A279" s="11" t="str">
        <f t="shared" si="21"/>
        <v>DNK_1982</v>
      </c>
      <c r="B279" t="s">
        <v>11</v>
      </c>
      <c r="C279" s="8" t="s">
        <v>44</v>
      </c>
      <c r="D279" s="4">
        <v>1982</v>
      </c>
      <c r="E279" s="30">
        <f t="shared" si="19"/>
        <v>5.0913114945093794</v>
      </c>
      <c r="F279" s="31">
        <f t="shared" si="22"/>
        <v>4.8114581108093262</v>
      </c>
      <c r="G279" s="32">
        <v>5.1062498092651367</v>
      </c>
      <c r="H279" s="32">
        <v>4.5166664123535156</v>
      </c>
      <c r="I279" s="30">
        <v>5.6100001335144043</v>
      </c>
      <c r="J279" s="31">
        <f t="shared" si="23"/>
        <v>5.1049842039744062</v>
      </c>
      <c r="K279" s="32">
        <v>6.1071429252624512</v>
      </c>
      <c r="L279" s="32">
        <v>3.3506667613983154</v>
      </c>
      <c r="M279" s="33">
        <v>5.8571429252624512</v>
      </c>
    </row>
    <row r="280" spans="1:13" x14ac:dyDescent="0.25">
      <c r="A280" s="11" t="str">
        <f t="shared" si="21"/>
        <v>DNK_1983</v>
      </c>
      <c r="B280" t="s">
        <v>11</v>
      </c>
      <c r="C280" s="8" t="s">
        <v>44</v>
      </c>
      <c r="D280" s="4">
        <v>1983</v>
      </c>
      <c r="E280" s="30">
        <f t="shared" si="19"/>
        <v>5.0913114945093794</v>
      </c>
      <c r="F280" s="31">
        <f t="shared" si="22"/>
        <v>4.8114581108093262</v>
      </c>
      <c r="G280" s="32">
        <v>5.1062498092651367</v>
      </c>
      <c r="H280" s="32">
        <v>4.5166664123535156</v>
      </c>
      <c r="I280" s="30">
        <v>5.6100001335144043</v>
      </c>
      <c r="J280" s="31">
        <f t="shared" si="23"/>
        <v>5.1049842039744062</v>
      </c>
      <c r="K280" s="32">
        <v>6.1071429252624512</v>
      </c>
      <c r="L280" s="32">
        <v>3.3506667613983154</v>
      </c>
      <c r="M280" s="33">
        <v>5.8571429252624512</v>
      </c>
    </row>
    <row r="281" spans="1:13" x14ac:dyDescent="0.25">
      <c r="A281" s="11" t="str">
        <f t="shared" si="21"/>
        <v>DNK_1984</v>
      </c>
      <c r="B281" t="s">
        <v>11</v>
      </c>
      <c r="C281" s="8" t="s">
        <v>44</v>
      </c>
      <c r="D281" s="4">
        <v>1984</v>
      </c>
      <c r="E281" s="30">
        <f t="shared" si="19"/>
        <v>5.0913114945093794</v>
      </c>
      <c r="F281" s="31">
        <f t="shared" si="22"/>
        <v>4.8114581108093262</v>
      </c>
      <c r="G281" s="32">
        <v>5.1062498092651367</v>
      </c>
      <c r="H281" s="32">
        <v>4.5166664123535156</v>
      </c>
      <c r="I281" s="30">
        <v>5.6100001335144043</v>
      </c>
      <c r="J281" s="31">
        <f t="shared" si="23"/>
        <v>5.1049842039744062</v>
      </c>
      <c r="K281" s="32">
        <v>6.1071429252624512</v>
      </c>
      <c r="L281" s="32">
        <v>3.3506667613983154</v>
      </c>
      <c r="M281" s="33">
        <v>5.8571429252624512</v>
      </c>
    </row>
    <row r="282" spans="1:13" x14ac:dyDescent="0.25">
      <c r="A282" s="11" t="str">
        <f t="shared" si="21"/>
        <v>DNK_1985</v>
      </c>
      <c r="B282" t="s">
        <v>11</v>
      </c>
      <c r="C282" s="8" t="s">
        <v>44</v>
      </c>
      <c r="D282" s="4">
        <v>1985</v>
      </c>
      <c r="E282" s="30">
        <f t="shared" si="19"/>
        <v>5.0913114945093794</v>
      </c>
      <c r="F282" s="31">
        <f t="shared" si="22"/>
        <v>4.8114581108093262</v>
      </c>
      <c r="G282" s="32">
        <v>5.1062498092651367</v>
      </c>
      <c r="H282" s="32">
        <v>4.5166664123535156</v>
      </c>
      <c r="I282" s="30">
        <v>5.6100001335144043</v>
      </c>
      <c r="J282" s="31">
        <f t="shared" si="23"/>
        <v>5.1049842039744062</v>
      </c>
      <c r="K282" s="32">
        <v>6.1071429252624512</v>
      </c>
      <c r="L282" s="32">
        <v>3.3506667613983154</v>
      </c>
      <c r="M282" s="33">
        <v>5.8571429252624512</v>
      </c>
    </row>
    <row r="283" spans="1:13" x14ac:dyDescent="0.25">
      <c r="A283" s="11" t="str">
        <f t="shared" si="21"/>
        <v>DNK_1986</v>
      </c>
      <c r="B283" t="s">
        <v>11</v>
      </c>
      <c r="C283" s="8" t="s">
        <v>44</v>
      </c>
      <c r="D283" s="4">
        <v>1986</v>
      </c>
      <c r="E283" s="30">
        <f t="shared" si="19"/>
        <v>5.0913114945093794</v>
      </c>
      <c r="F283" s="31">
        <f t="shared" si="22"/>
        <v>4.8114581108093262</v>
      </c>
      <c r="G283" s="32">
        <v>5.1062498092651367</v>
      </c>
      <c r="H283" s="32">
        <v>4.5166664123535156</v>
      </c>
      <c r="I283" s="30">
        <v>5.6100001335144043</v>
      </c>
      <c r="J283" s="31">
        <f t="shared" si="23"/>
        <v>5.1049842039744062</v>
      </c>
      <c r="K283" s="32">
        <v>6.1071429252624512</v>
      </c>
      <c r="L283" s="32">
        <v>3.3506667613983154</v>
      </c>
      <c r="M283" s="33">
        <v>5.8571429252624512</v>
      </c>
    </row>
    <row r="284" spans="1:13" x14ac:dyDescent="0.25">
      <c r="A284" s="11" t="str">
        <f t="shared" si="21"/>
        <v>DNK_1987</v>
      </c>
      <c r="B284" t="s">
        <v>11</v>
      </c>
      <c r="C284" s="8" t="s">
        <v>44</v>
      </c>
      <c r="D284" s="4">
        <v>1987</v>
      </c>
      <c r="E284" s="30">
        <f t="shared" si="19"/>
        <v>5.0913114945093794</v>
      </c>
      <c r="F284" s="31">
        <f t="shared" si="22"/>
        <v>4.8114581108093262</v>
      </c>
      <c r="G284" s="32">
        <v>5.1062498092651367</v>
      </c>
      <c r="H284" s="32">
        <v>4.5166664123535156</v>
      </c>
      <c r="I284" s="30">
        <v>5.6100001335144043</v>
      </c>
      <c r="J284" s="31">
        <f t="shared" si="23"/>
        <v>5.1049842039744062</v>
      </c>
      <c r="K284" s="32">
        <v>6.1071429252624512</v>
      </c>
      <c r="L284" s="32">
        <v>3.3506667613983154</v>
      </c>
      <c r="M284" s="33">
        <v>5.8571429252624512</v>
      </c>
    </row>
    <row r="285" spans="1:13" x14ac:dyDescent="0.25">
      <c r="A285" s="11" t="str">
        <f t="shared" si="21"/>
        <v>DNK_1988</v>
      </c>
      <c r="B285" t="s">
        <v>11</v>
      </c>
      <c r="C285" s="8" t="s">
        <v>44</v>
      </c>
      <c r="D285" s="4">
        <v>1988</v>
      </c>
      <c r="E285" s="30">
        <f t="shared" si="19"/>
        <v>5.0913114945093794</v>
      </c>
      <c r="F285" s="31">
        <f t="shared" si="22"/>
        <v>4.8114581108093262</v>
      </c>
      <c r="G285" s="32">
        <v>5.1062498092651367</v>
      </c>
      <c r="H285" s="32">
        <v>4.5166664123535156</v>
      </c>
      <c r="I285" s="30">
        <v>5.6100001335144043</v>
      </c>
      <c r="J285" s="31">
        <f t="shared" si="23"/>
        <v>5.1049842039744062</v>
      </c>
      <c r="K285" s="32">
        <v>6.1071429252624512</v>
      </c>
      <c r="L285" s="32">
        <v>3.3506667613983154</v>
      </c>
      <c r="M285" s="33">
        <v>5.8571429252624512</v>
      </c>
    </row>
    <row r="286" spans="1:13" x14ac:dyDescent="0.25">
      <c r="A286" s="11" t="str">
        <f t="shared" si="21"/>
        <v>DNK_1989</v>
      </c>
      <c r="B286" t="s">
        <v>11</v>
      </c>
      <c r="C286" s="8" t="s">
        <v>44</v>
      </c>
      <c r="D286" s="4">
        <v>1989</v>
      </c>
      <c r="E286" s="30">
        <f t="shared" si="19"/>
        <v>4.3413114746411638</v>
      </c>
      <c r="F286" s="31">
        <f t="shared" si="22"/>
        <v>4.8114581108093262</v>
      </c>
      <c r="G286" s="32">
        <v>5.1062498092651367</v>
      </c>
      <c r="H286" s="32">
        <v>4.5166664123535156</v>
      </c>
      <c r="I286" s="30">
        <v>5.6100001335144043</v>
      </c>
      <c r="J286" s="31">
        <f t="shared" si="23"/>
        <v>3.6049841642379761</v>
      </c>
      <c r="K286" s="32">
        <v>6.1071429252624512</v>
      </c>
      <c r="L286" s="32">
        <v>3.3506667613983154</v>
      </c>
      <c r="M286" s="33">
        <v>1.3571428060531616</v>
      </c>
    </row>
    <row r="287" spans="1:13" x14ac:dyDescent="0.25">
      <c r="A287" s="11" t="str">
        <f t="shared" si="21"/>
        <v>DNK_1990</v>
      </c>
      <c r="B287" t="s">
        <v>11</v>
      </c>
      <c r="C287" s="8" t="s">
        <v>44</v>
      </c>
      <c r="D287" s="4">
        <v>1990</v>
      </c>
      <c r="E287" s="30">
        <f t="shared" si="19"/>
        <v>4.3413114746411638</v>
      </c>
      <c r="F287" s="31">
        <f t="shared" si="22"/>
        <v>4.8114581108093262</v>
      </c>
      <c r="G287" s="32">
        <v>5.1062498092651367</v>
      </c>
      <c r="H287" s="32">
        <v>4.5166664123535156</v>
      </c>
      <c r="I287" s="30">
        <v>5.6100001335144043</v>
      </c>
      <c r="J287" s="31">
        <f t="shared" si="23"/>
        <v>3.6049841642379761</v>
      </c>
      <c r="K287" s="32">
        <v>6.1071429252624512</v>
      </c>
      <c r="L287" s="32">
        <v>3.3506667613983154</v>
      </c>
      <c r="M287" s="33">
        <v>1.3571428060531616</v>
      </c>
    </row>
    <row r="288" spans="1:13" x14ac:dyDescent="0.25">
      <c r="A288" s="11" t="str">
        <f t="shared" si="21"/>
        <v>DNK_1991</v>
      </c>
      <c r="B288" t="s">
        <v>11</v>
      </c>
      <c r="C288" s="8" t="s">
        <v>44</v>
      </c>
      <c r="D288" s="4">
        <v>1991</v>
      </c>
      <c r="E288" s="30">
        <f t="shared" si="19"/>
        <v>4.2996448079744978</v>
      </c>
      <c r="F288" s="31">
        <f t="shared" si="22"/>
        <v>4.8114581108093262</v>
      </c>
      <c r="G288" s="32">
        <v>5.1062498092651367</v>
      </c>
      <c r="H288" s="32">
        <v>4.5166664123535156</v>
      </c>
      <c r="I288" s="30">
        <v>5.3600001335144043</v>
      </c>
      <c r="J288" s="31">
        <f t="shared" si="23"/>
        <v>3.6049841642379761</v>
      </c>
      <c r="K288" s="32">
        <v>6.1071429252624512</v>
      </c>
      <c r="L288" s="32">
        <v>3.3506667613983154</v>
      </c>
      <c r="M288" s="33">
        <v>1.3571428060531616</v>
      </c>
    </row>
    <row r="289" spans="1:13" x14ac:dyDescent="0.25">
      <c r="A289" s="11" t="str">
        <f t="shared" si="21"/>
        <v>DNK_1992</v>
      </c>
      <c r="B289" t="s">
        <v>11</v>
      </c>
      <c r="C289" s="8" t="s">
        <v>44</v>
      </c>
      <c r="D289" s="4">
        <v>1992</v>
      </c>
      <c r="E289" s="30">
        <f t="shared" si="19"/>
        <v>4.0493670105934143</v>
      </c>
      <c r="F289" s="31">
        <f t="shared" si="22"/>
        <v>4.8114581108093262</v>
      </c>
      <c r="G289" s="32">
        <v>5.1062498092651367</v>
      </c>
      <c r="H289" s="32">
        <v>4.5166664123535156</v>
      </c>
      <c r="I289" s="30">
        <v>3.8583333492279053</v>
      </c>
      <c r="J289" s="31">
        <f t="shared" si="23"/>
        <v>3.6049841642379761</v>
      </c>
      <c r="K289" s="32">
        <v>6.1071429252624512</v>
      </c>
      <c r="L289" s="32">
        <v>3.3506667613983154</v>
      </c>
      <c r="M289" s="33">
        <v>1.3571428060531616</v>
      </c>
    </row>
    <row r="290" spans="1:13" x14ac:dyDescent="0.25">
      <c r="A290" s="11" t="str">
        <f t="shared" si="21"/>
        <v>DNK_1993</v>
      </c>
      <c r="B290" t="s">
        <v>11</v>
      </c>
      <c r="C290" s="8" t="s">
        <v>44</v>
      </c>
      <c r="D290" s="4">
        <v>1993</v>
      </c>
      <c r="E290" s="30">
        <f t="shared" si="19"/>
        <v>3.8790891766548157</v>
      </c>
      <c r="F290" s="31">
        <f t="shared" si="22"/>
        <v>4.8114581108093262</v>
      </c>
      <c r="G290" s="32">
        <v>5.1062498092651367</v>
      </c>
      <c r="H290" s="32">
        <v>4.5166664123535156</v>
      </c>
      <c r="I290" s="30">
        <v>3.8366663455963135</v>
      </c>
      <c r="J290" s="31">
        <f t="shared" si="23"/>
        <v>3.2716508309046426</v>
      </c>
      <c r="K290" s="32">
        <v>6.1071429252624512</v>
      </c>
      <c r="L290" s="32">
        <v>2.3506667613983154</v>
      </c>
      <c r="M290" s="33">
        <v>1.3571428060531616</v>
      </c>
    </row>
    <row r="291" spans="1:13" x14ac:dyDescent="0.25">
      <c r="A291" s="11" t="str">
        <f t="shared" si="21"/>
        <v>DNK_1994</v>
      </c>
      <c r="B291" t="s">
        <v>11</v>
      </c>
      <c r="C291" s="8" t="s">
        <v>44</v>
      </c>
      <c r="D291" s="4">
        <v>1994</v>
      </c>
      <c r="E291" s="30">
        <f t="shared" si="19"/>
        <v>3.7921447555224099</v>
      </c>
      <c r="F291" s="31">
        <f t="shared" si="22"/>
        <v>4.5614581108093262</v>
      </c>
      <c r="G291" s="32">
        <v>5.1062498092651367</v>
      </c>
      <c r="H291" s="32">
        <v>4.0166664123535156</v>
      </c>
      <c r="I291" s="30">
        <v>3.8149998188018799</v>
      </c>
      <c r="J291" s="31">
        <f t="shared" si="23"/>
        <v>3.2716508309046426</v>
      </c>
      <c r="K291" s="32">
        <v>6.1071429252624512</v>
      </c>
      <c r="L291" s="32">
        <v>2.3506667613983154</v>
      </c>
      <c r="M291" s="33">
        <v>1.3571428060531616</v>
      </c>
    </row>
    <row r="292" spans="1:13" x14ac:dyDescent="0.25">
      <c r="A292" s="11" t="str">
        <f t="shared" si="21"/>
        <v>DNK_1995</v>
      </c>
      <c r="B292" t="s">
        <v>11</v>
      </c>
      <c r="C292" s="8" t="s">
        <v>44</v>
      </c>
      <c r="D292" s="4">
        <v>1995</v>
      </c>
      <c r="E292" s="30">
        <f t="shared" si="19"/>
        <v>3.538533647855123</v>
      </c>
      <c r="F292" s="31">
        <f t="shared" si="22"/>
        <v>4.5614581108093262</v>
      </c>
      <c r="G292" s="32">
        <v>5.1062498092651367</v>
      </c>
      <c r="H292" s="32">
        <v>4.0166664123535156</v>
      </c>
      <c r="I292" s="30">
        <v>3.2933332920074463</v>
      </c>
      <c r="J292" s="31">
        <f t="shared" si="23"/>
        <v>2.9383174578348794</v>
      </c>
      <c r="K292" s="32">
        <v>6.1071429252624512</v>
      </c>
      <c r="L292" s="32">
        <v>1.3506666421890259</v>
      </c>
      <c r="M292" s="33">
        <v>1.3571428060531616</v>
      </c>
    </row>
    <row r="293" spans="1:13" x14ac:dyDescent="0.25">
      <c r="A293" s="11" t="str">
        <f t="shared" si="21"/>
        <v>DNK_1996</v>
      </c>
      <c r="B293" t="s">
        <v>11</v>
      </c>
      <c r="C293" s="8" t="s">
        <v>44</v>
      </c>
      <c r="D293" s="4">
        <v>1996</v>
      </c>
      <c r="E293" s="30">
        <f t="shared" si="19"/>
        <v>3.280755877494812</v>
      </c>
      <c r="F293" s="31">
        <f t="shared" si="22"/>
        <v>3.9364581108093262</v>
      </c>
      <c r="G293" s="32">
        <v>3.8562498092651367</v>
      </c>
      <c r="H293" s="32">
        <v>4.0166664123535156</v>
      </c>
      <c r="I293" s="30">
        <v>2.9966666698455811</v>
      </c>
      <c r="J293" s="31">
        <f t="shared" si="23"/>
        <v>2.9383174578348794</v>
      </c>
      <c r="K293" s="32">
        <v>6.1071429252624512</v>
      </c>
      <c r="L293" s="32">
        <v>1.3506666421890259</v>
      </c>
      <c r="M293" s="33">
        <v>1.3571428060531616</v>
      </c>
    </row>
    <row r="294" spans="1:13" x14ac:dyDescent="0.25">
      <c r="A294" s="11" t="str">
        <f t="shared" si="21"/>
        <v>DNK_1997</v>
      </c>
      <c r="B294" t="s">
        <v>11</v>
      </c>
      <c r="C294" s="8" t="s">
        <v>44</v>
      </c>
      <c r="D294" s="4">
        <v>1997</v>
      </c>
      <c r="E294" s="30">
        <f t="shared" si="19"/>
        <v>3.1018669605255127</v>
      </c>
      <c r="F294" s="31">
        <f t="shared" si="22"/>
        <v>3.9364581108093262</v>
      </c>
      <c r="G294" s="32">
        <v>3.8562498092651367</v>
      </c>
      <c r="H294" s="32">
        <v>4.0166664123535156</v>
      </c>
      <c r="I294" s="30">
        <v>2.6733331680297852</v>
      </c>
      <c r="J294" s="31">
        <f t="shared" si="23"/>
        <v>2.6883174578348794</v>
      </c>
      <c r="K294" s="32">
        <v>5.3571429252624512</v>
      </c>
      <c r="L294" s="32">
        <v>1.3506666421890259</v>
      </c>
      <c r="M294" s="33">
        <v>1.3571428060531616</v>
      </c>
    </row>
    <row r="295" spans="1:13" x14ac:dyDescent="0.25">
      <c r="A295" s="11" t="str">
        <f t="shared" si="21"/>
        <v>DNK_1998</v>
      </c>
      <c r="B295" t="s">
        <v>11</v>
      </c>
      <c r="C295" s="8" t="s">
        <v>44</v>
      </c>
      <c r="D295" s="4">
        <v>1998</v>
      </c>
      <c r="E295" s="30">
        <f t="shared" ref="E295:E368" si="25">IF(AND(G295=".",H295=".",I295=".",K295=".",L295=".",M295="."),".",AVERAGE(G295,H295,I295,K295,L295,M295))</f>
        <v>2.7897003293037415</v>
      </c>
      <c r="F295" s="31">
        <f t="shared" si="22"/>
        <v>3.9364581108093262</v>
      </c>
      <c r="G295" s="32">
        <v>3.8562498092651367</v>
      </c>
      <c r="H295" s="32">
        <v>4.0166664123535156</v>
      </c>
      <c r="I295" s="30">
        <v>1.5503333806991577</v>
      </c>
      <c r="J295" s="31">
        <f t="shared" si="23"/>
        <v>2.4383174578348794</v>
      </c>
      <c r="K295" s="32">
        <v>4.6071429252624512</v>
      </c>
      <c r="L295" s="32">
        <v>1.3506666421890259</v>
      </c>
      <c r="M295" s="33">
        <v>1.3571428060531616</v>
      </c>
    </row>
    <row r="296" spans="1:13" x14ac:dyDescent="0.25">
      <c r="A296" s="11" t="str">
        <f t="shared" si="21"/>
        <v>DNK_1999</v>
      </c>
      <c r="B296" t="s">
        <v>11</v>
      </c>
      <c r="C296" s="8" t="s">
        <v>44</v>
      </c>
      <c r="D296" s="4">
        <v>1999</v>
      </c>
      <c r="E296" s="30">
        <f t="shared" si="25"/>
        <v>2.3245336810747781</v>
      </c>
      <c r="F296" s="31">
        <f t="shared" si="22"/>
        <v>3.2906248569488525</v>
      </c>
      <c r="G296" s="32">
        <v>2.5645833015441895</v>
      </c>
      <c r="H296" s="32">
        <v>4.0166664123535156</v>
      </c>
      <c r="I296" s="30">
        <v>1.1759999990463257</v>
      </c>
      <c r="J296" s="31">
        <f t="shared" si="23"/>
        <v>2.0633174578348794</v>
      </c>
      <c r="K296" s="32">
        <v>3.4821429252624512</v>
      </c>
      <c r="L296" s="32">
        <v>1.3506666421890259</v>
      </c>
      <c r="M296" s="33">
        <v>1.3571428060531616</v>
      </c>
    </row>
    <row r="297" spans="1:13" x14ac:dyDescent="0.25">
      <c r="A297" s="11" t="str">
        <f t="shared" si="21"/>
        <v>DNK_2000</v>
      </c>
      <c r="B297" t="s">
        <v>11</v>
      </c>
      <c r="C297" s="8" t="s">
        <v>44</v>
      </c>
      <c r="D297" s="4">
        <v>2000</v>
      </c>
      <c r="E297" s="30">
        <f t="shared" si="25"/>
        <v>2.0321170364816985</v>
      </c>
      <c r="F297" s="31">
        <f t="shared" si="22"/>
        <v>3.1218749284744263</v>
      </c>
      <c r="G297" s="32">
        <v>2.5645833015441895</v>
      </c>
      <c r="H297" s="32">
        <v>3.6791665554046631</v>
      </c>
      <c r="I297" s="30">
        <v>0.13399998843669891</v>
      </c>
      <c r="J297" s="31">
        <f t="shared" si="23"/>
        <v>1.9383174578348796</v>
      </c>
      <c r="K297" s="32">
        <v>3.1071429252624512</v>
      </c>
      <c r="L297" s="32">
        <v>1.3506666421890259</v>
      </c>
      <c r="M297" s="33">
        <v>1.3571428060531616</v>
      </c>
    </row>
    <row r="298" spans="1:13" x14ac:dyDescent="0.25">
      <c r="A298" s="11" t="str">
        <f t="shared" si="21"/>
        <v>DNK_2001</v>
      </c>
      <c r="B298" t="s">
        <v>11</v>
      </c>
      <c r="C298" s="8" t="s">
        <v>44</v>
      </c>
      <c r="D298" s="4">
        <v>2001</v>
      </c>
      <c r="E298" s="30">
        <f t="shared" si="25"/>
        <v>1.6253392572204273</v>
      </c>
      <c r="F298" s="31">
        <f t="shared" si="22"/>
        <v>2.6218749284744263</v>
      </c>
      <c r="G298" s="32">
        <v>2.5645833015441895</v>
      </c>
      <c r="H298" s="32">
        <v>2.6791665554046631</v>
      </c>
      <c r="I298" s="30">
        <v>0.13933329284191132</v>
      </c>
      <c r="J298" s="31">
        <f t="shared" si="23"/>
        <v>1.4563174645105998</v>
      </c>
      <c r="K298" s="32">
        <v>2.7321429252624512</v>
      </c>
      <c r="L298" s="32">
        <v>0.27966666221618652</v>
      </c>
      <c r="M298" s="33">
        <v>1.3571428060531616</v>
      </c>
    </row>
    <row r="299" spans="1:13" x14ac:dyDescent="0.25">
      <c r="A299" s="11" t="str">
        <f t="shared" si="21"/>
        <v>DNK_2002</v>
      </c>
      <c r="B299" t="s">
        <v>11</v>
      </c>
      <c r="C299" s="8" t="s">
        <v>44</v>
      </c>
      <c r="D299" s="4">
        <v>2002</v>
      </c>
      <c r="E299" s="30">
        <f t="shared" si="25"/>
        <v>1.5915198201934497</v>
      </c>
      <c r="F299" s="31">
        <f t="shared" si="22"/>
        <v>2.5208332538604736</v>
      </c>
      <c r="G299" s="32">
        <v>2.3874998092651367</v>
      </c>
      <c r="H299" s="32">
        <v>2.6541666984558105</v>
      </c>
      <c r="I299" s="30">
        <v>0.13850001990795135</v>
      </c>
      <c r="J299" s="31">
        <f t="shared" si="23"/>
        <v>1.4563174645105998</v>
      </c>
      <c r="K299" s="32">
        <v>2.7321429252624512</v>
      </c>
      <c r="L299" s="32">
        <v>0.27966666221618652</v>
      </c>
      <c r="M299" s="33">
        <v>1.3571428060531616</v>
      </c>
    </row>
    <row r="300" spans="1:13" x14ac:dyDescent="0.25">
      <c r="A300" s="11" t="str">
        <f t="shared" si="21"/>
        <v>DNK_2003</v>
      </c>
      <c r="B300" t="s">
        <v>11</v>
      </c>
      <c r="C300" s="8" t="s">
        <v>44</v>
      </c>
      <c r="D300" s="4">
        <v>2003</v>
      </c>
      <c r="E300" s="30">
        <f t="shared" si="25"/>
        <v>1.4300198132793109</v>
      </c>
      <c r="F300" s="31">
        <f t="shared" si="22"/>
        <v>2.0520832538604736</v>
      </c>
      <c r="G300" s="32">
        <v>2.0124998092651367</v>
      </c>
      <c r="H300" s="32">
        <v>2.0916666984558105</v>
      </c>
      <c r="I300" s="30">
        <v>0.10699997842311859</v>
      </c>
      <c r="J300" s="31">
        <f t="shared" si="23"/>
        <v>1.4563174645105998</v>
      </c>
      <c r="K300" s="32">
        <v>2.7321429252624512</v>
      </c>
      <c r="L300" s="32">
        <v>0.27966666221618652</v>
      </c>
      <c r="M300" s="33">
        <v>1.3571428060531616</v>
      </c>
    </row>
    <row r="301" spans="1:13" x14ac:dyDescent="0.25">
      <c r="A301" s="11" t="str">
        <f t="shared" si="21"/>
        <v>DNK_2004</v>
      </c>
      <c r="B301" t="s">
        <v>11</v>
      </c>
      <c r="C301" s="8" t="s">
        <v>44</v>
      </c>
      <c r="D301" s="4">
        <v>2004</v>
      </c>
      <c r="E301" s="30">
        <f t="shared" si="25"/>
        <v>1.3774087006847064</v>
      </c>
      <c r="F301" s="31">
        <f t="shared" si="22"/>
        <v>1.8895832300186157</v>
      </c>
      <c r="G301" s="32">
        <v>2.0124998092651367</v>
      </c>
      <c r="H301" s="32">
        <v>1.7666666507720947</v>
      </c>
      <c r="I301" s="30">
        <v>0.11633335053920746</v>
      </c>
      <c r="J301" s="31">
        <f t="shared" si="23"/>
        <v>1.4563174645105998</v>
      </c>
      <c r="K301" s="32">
        <v>2.7321429252624512</v>
      </c>
      <c r="L301" s="32">
        <v>0.27966666221618652</v>
      </c>
      <c r="M301" s="33">
        <v>1.3571428060531616</v>
      </c>
    </row>
    <row r="302" spans="1:13" x14ac:dyDescent="0.25">
      <c r="A302" s="11" t="str">
        <f t="shared" si="21"/>
        <v>DNK_2005</v>
      </c>
      <c r="B302" t="s">
        <v>11</v>
      </c>
      <c r="C302" s="8" t="s">
        <v>44</v>
      </c>
      <c r="D302" s="4">
        <v>2005</v>
      </c>
      <c r="E302" s="30">
        <f t="shared" si="25"/>
        <v>1.3789642527699471</v>
      </c>
      <c r="F302" s="31">
        <f t="shared" si="22"/>
        <v>1.8895832300186157</v>
      </c>
      <c r="G302" s="32">
        <v>2.0124998092651367</v>
      </c>
      <c r="H302" s="32">
        <v>1.7666666507720947</v>
      </c>
      <c r="I302" s="30">
        <v>0.12566666305065155</v>
      </c>
      <c r="J302" s="31">
        <f t="shared" si="23"/>
        <v>1.4563174645105998</v>
      </c>
      <c r="K302" s="32">
        <v>2.7321429252624512</v>
      </c>
      <c r="L302" s="32">
        <v>0.27966666221618652</v>
      </c>
      <c r="M302" s="33">
        <v>1.3571428060531616</v>
      </c>
    </row>
    <row r="303" spans="1:13" x14ac:dyDescent="0.25">
      <c r="A303" s="11" t="str">
        <f t="shared" si="21"/>
        <v>DNK_2006</v>
      </c>
      <c r="B303" t="s">
        <v>11</v>
      </c>
      <c r="C303" s="8" t="s">
        <v>44</v>
      </c>
      <c r="D303" s="4">
        <v>2006</v>
      </c>
      <c r="E303" s="30">
        <f t="shared" si="25"/>
        <v>1.2695753847559292</v>
      </c>
      <c r="F303" s="31">
        <f t="shared" si="22"/>
        <v>1.5620833039283752</v>
      </c>
      <c r="G303" s="32">
        <v>1.7087498903274536</v>
      </c>
      <c r="H303" s="32">
        <v>1.4154167175292969</v>
      </c>
      <c r="I303" s="30">
        <v>0.12433330714702606</v>
      </c>
      <c r="J303" s="31">
        <f t="shared" si="23"/>
        <v>1.4563174645105998</v>
      </c>
      <c r="K303" s="32">
        <v>2.7321429252624512</v>
      </c>
      <c r="L303" s="32">
        <v>0.27966666221618652</v>
      </c>
      <c r="M303" s="33">
        <v>1.3571428060531616</v>
      </c>
    </row>
    <row r="304" spans="1:13" x14ac:dyDescent="0.25">
      <c r="A304" s="11" t="str">
        <f t="shared" si="21"/>
        <v>DNK_2007</v>
      </c>
      <c r="B304" t="s">
        <v>11</v>
      </c>
      <c r="C304" s="8" t="s">
        <v>44</v>
      </c>
      <c r="D304" s="4">
        <v>2007</v>
      </c>
      <c r="E304" s="30">
        <f t="shared" si="25"/>
        <v>1.2381031687060993</v>
      </c>
      <c r="F304" s="31">
        <f t="shared" si="22"/>
        <v>1.4683333039283752</v>
      </c>
      <c r="G304" s="32">
        <v>1.5212498903274536</v>
      </c>
      <c r="H304" s="32">
        <v>1.4154167175292969</v>
      </c>
      <c r="I304" s="30">
        <v>0.12300001084804535</v>
      </c>
      <c r="J304" s="31">
        <f t="shared" si="23"/>
        <v>1.4563174645105998</v>
      </c>
      <c r="K304" s="32">
        <v>2.7321429252624512</v>
      </c>
      <c r="L304" s="32">
        <v>0.27966666221618652</v>
      </c>
      <c r="M304" s="33">
        <v>1.3571428060531616</v>
      </c>
    </row>
    <row r="305" spans="1:13" x14ac:dyDescent="0.25">
      <c r="A305" s="11" t="str">
        <f t="shared" si="21"/>
        <v>DNK_2008</v>
      </c>
      <c r="B305" t="s">
        <v>11</v>
      </c>
      <c r="C305" s="8" t="s">
        <v>44</v>
      </c>
      <c r="D305" s="4">
        <v>2008</v>
      </c>
      <c r="E305" s="30">
        <f t="shared" si="25"/>
        <v>1.2406309321522713</v>
      </c>
      <c r="F305" s="31">
        <f t="shared" si="22"/>
        <v>1.4770832657814026</v>
      </c>
      <c r="G305" s="32">
        <v>1.5343748331069946</v>
      </c>
      <c r="H305" s="32">
        <v>1.4197916984558105</v>
      </c>
      <c r="I305" s="30">
        <v>0.12066666781902313</v>
      </c>
      <c r="J305" s="31">
        <f t="shared" si="23"/>
        <v>1.4563174645105998</v>
      </c>
      <c r="K305" s="32">
        <v>2.7321429252624512</v>
      </c>
      <c r="L305" s="32">
        <v>0.27966666221618652</v>
      </c>
      <c r="M305" s="33">
        <v>1.3571428060531616</v>
      </c>
    </row>
    <row r="306" spans="1:13" x14ac:dyDescent="0.25">
      <c r="A306" s="11" t="str">
        <f t="shared" si="21"/>
        <v>DNK_2009</v>
      </c>
      <c r="B306" t="s">
        <v>11</v>
      </c>
      <c r="C306" s="8" t="s">
        <v>44</v>
      </c>
      <c r="D306" s="4">
        <v>2009</v>
      </c>
      <c r="E306" s="30">
        <f t="shared" si="25"/>
        <v>1.2431586955984433</v>
      </c>
      <c r="F306" s="31">
        <f t="shared" si="22"/>
        <v>1.4858332276344299</v>
      </c>
      <c r="G306" s="32">
        <v>1.5474997758865356</v>
      </c>
      <c r="H306" s="32">
        <v>1.4241666793823242</v>
      </c>
      <c r="I306" s="30">
        <v>0.11833332479000092</v>
      </c>
      <c r="J306" s="31">
        <f t="shared" si="23"/>
        <v>1.4563174645105998</v>
      </c>
      <c r="K306" s="32">
        <v>2.7321429252624512</v>
      </c>
      <c r="L306" s="32">
        <v>0.27966666221618652</v>
      </c>
      <c r="M306" s="33">
        <v>1.3571428060531616</v>
      </c>
    </row>
    <row r="307" spans="1:13" x14ac:dyDescent="0.25">
      <c r="A307" s="11" t="str">
        <f t="shared" si="21"/>
        <v>DNK_2010</v>
      </c>
      <c r="B307" t="s">
        <v>11</v>
      </c>
      <c r="C307" s="8" t="s">
        <v>44</v>
      </c>
      <c r="D307" s="4">
        <v>2010</v>
      </c>
      <c r="E307" s="30">
        <f t="shared" si="25"/>
        <v>1.1817698304851849</v>
      </c>
      <c r="F307" s="31">
        <f t="shared" si="22"/>
        <v>1.4945833086967468</v>
      </c>
      <c r="G307" s="32">
        <v>1.5606249570846558</v>
      </c>
      <c r="H307" s="32">
        <v>1.4285416603088379</v>
      </c>
      <c r="I307" s="30">
        <v>0.10749997198581696</v>
      </c>
      <c r="J307" s="31">
        <f t="shared" si="23"/>
        <v>1.3313174645105998</v>
      </c>
      <c r="K307" s="32">
        <v>2.3571429252624512</v>
      </c>
      <c r="L307" s="32">
        <v>0.27966666221618652</v>
      </c>
      <c r="M307" s="33">
        <v>1.3571428060531616</v>
      </c>
    </row>
    <row r="308" spans="1:13" x14ac:dyDescent="0.25">
      <c r="A308" s="11" t="str">
        <f t="shared" si="21"/>
        <v>DNK_2011</v>
      </c>
      <c r="B308" t="s">
        <v>11</v>
      </c>
      <c r="C308" s="8" t="s">
        <v>44</v>
      </c>
      <c r="D308" s="4">
        <v>2011</v>
      </c>
      <c r="E308" s="30">
        <f t="shared" si="25"/>
        <v>1.1828809355696042</v>
      </c>
      <c r="F308" s="31">
        <f t="shared" si="22"/>
        <v>1.5033332705497742</v>
      </c>
      <c r="G308" s="32">
        <v>1.5737498998641968</v>
      </c>
      <c r="H308" s="32">
        <v>1.4329166412353516</v>
      </c>
      <c r="I308" s="30">
        <v>9.6666678786277771E-2</v>
      </c>
      <c r="J308" s="31">
        <f t="shared" si="23"/>
        <v>1.3313174645105998</v>
      </c>
      <c r="K308" s="32">
        <v>2.3571429252624512</v>
      </c>
      <c r="L308" s="32">
        <v>0.27966666221618652</v>
      </c>
      <c r="M308" s="33">
        <v>1.3571428060531616</v>
      </c>
    </row>
    <row r="309" spans="1:13" x14ac:dyDescent="0.25">
      <c r="A309" s="11" t="str">
        <f t="shared" si="21"/>
        <v>DNK_2012</v>
      </c>
      <c r="B309" t="s">
        <v>11</v>
      </c>
      <c r="C309" s="8" t="s">
        <v>44</v>
      </c>
      <c r="D309" s="4">
        <v>2012</v>
      </c>
      <c r="E309" s="30">
        <f t="shared" si="25"/>
        <v>1.1964920784036319</v>
      </c>
      <c r="F309" s="31">
        <f t="shared" si="22"/>
        <v>1.549583375453949</v>
      </c>
      <c r="G309" s="32">
        <v>1.5868750810623169</v>
      </c>
      <c r="H309" s="32">
        <v>1.5122916698455811</v>
      </c>
      <c r="I309" s="30">
        <v>8.5833325982093811E-2</v>
      </c>
      <c r="J309" s="31">
        <f t="shared" si="23"/>
        <v>1.3313174645105998</v>
      </c>
      <c r="K309" s="32">
        <v>2.3571429252624512</v>
      </c>
      <c r="L309" s="32">
        <v>0.27966666221618652</v>
      </c>
      <c r="M309" s="33">
        <v>1.3571428060531616</v>
      </c>
    </row>
    <row r="310" spans="1:13" x14ac:dyDescent="0.25">
      <c r="A310" s="11" t="str">
        <f t="shared" si="21"/>
        <v>DNK_2013</v>
      </c>
      <c r="B310" t="s">
        <v>11</v>
      </c>
      <c r="C310" s="8" t="s">
        <v>44</v>
      </c>
      <c r="D310" s="4">
        <v>2013</v>
      </c>
      <c r="E310" s="30">
        <f t="shared" si="25"/>
        <v>1.1976031785209973</v>
      </c>
      <c r="F310" s="31">
        <f t="shared" si="22"/>
        <v>1.5583333373069763</v>
      </c>
      <c r="G310" s="32">
        <v>1.6000000238418579</v>
      </c>
      <c r="H310" s="32">
        <v>1.5166666507720947</v>
      </c>
      <c r="I310" s="30">
        <v>7.5000002980232239E-2</v>
      </c>
      <c r="J310" s="31">
        <f t="shared" si="23"/>
        <v>1.3313174645105998</v>
      </c>
      <c r="K310" s="32">
        <v>2.3571429252624512</v>
      </c>
      <c r="L310" s="32">
        <v>0.27966666221618652</v>
      </c>
      <c r="M310" s="33">
        <v>1.3571428060531616</v>
      </c>
    </row>
    <row r="311" spans="1:13" x14ac:dyDescent="0.25">
      <c r="A311" s="11" t="str">
        <f t="shared" si="21"/>
        <v>DNK_2014</v>
      </c>
      <c r="B311" t="s">
        <v>11</v>
      </c>
      <c r="C311" s="8" t="s">
        <v>44</v>
      </c>
      <c r="D311" s="4">
        <v>2014</v>
      </c>
      <c r="E311" s="30">
        <f t="shared" ref="E311:E315" si="26">IF(AND(G311=".",H311=".",I311=".",K311=".",L311=".",M311="."),".",AVERAGE(G311,H311,I311,K311,L311,M311))</f>
        <v>1.1896365061402321</v>
      </c>
      <c r="F311" s="31">
        <f t="shared" si="22"/>
        <v>1.5345333218574524</v>
      </c>
      <c r="G311" s="32">
        <v>1.5723999738693237</v>
      </c>
      <c r="H311" s="32">
        <v>1.4966666698455811</v>
      </c>
      <c r="I311" s="30">
        <v>7.5000002980232239E-2</v>
      </c>
      <c r="J311" s="31">
        <f t="shared" si="23"/>
        <v>1.3312507967154186</v>
      </c>
      <c r="K311" s="32">
        <v>2.3571429252624512</v>
      </c>
      <c r="L311" s="32">
        <v>0.2794666588306427</v>
      </c>
      <c r="M311" s="33">
        <v>1.3571428060531616</v>
      </c>
    </row>
    <row r="312" spans="1:13" x14ac:dyDescent="0.25">
      <c r="A312" s="11" t="str">
        <f t="shared" si="21"/>
        <v>DNK_2015</v>
      </c>
      <c r="B312" t="s">
        <v>11</v>
      </c>
      <c r="C312" s="8" t="s">
        <v>44</v>
      </c>
      <c r="D312" s="4">
        <v>2015</v>
      </c>
      <c r="E312" s="30">
        <f t="shared" si="26"/>
        <v>1.1816698536276817</v>
      </c>
      <c r="F312" s="31">
        <f t="shared" si="22"/>
        <v>1.5107333660125732</v>
      </c>
      <c r="G312" s="32">
        <v>1.5448000431060791</v>
      </c>
      <c r="H312" s="32">
        <v>1.4766666889190674</v>
      </c>
      <c r="I312" s="30">
        <v>7.5000002980232239E-2</v>
      </c>
      <c r="J312" s="31">
        <f t="shared" si="23"/>
        <v>1.3311841289202373</v>
      </c>
      <c r="K312" s="32">
        <v>2.3571429252624512</v>
      </c>
      <c r="L312" s="32">
        <v>0.27926665544509888</v>
      </c>
      <c r="M312" s="33">
        <v>1.3571428060531616</v>
      </c>
    </row>
    <row r="313" spans="1:13" x14ac:dyDescent="0.25">
      <c r="A313" s="11" t="str">
        <f t="shared" si="21"/>
        <v>DNK_2016</v>
      </c>
      <c r="B313" t="s">
        <v>11</v>
      </c>
      <c r="C313" s="8" t="s">
        <v>44</v>
      </c>
      <c r="D313" s="4">
        <v>2016</v>
      </c>
      <c r="E313" s="30">
        <f t="shared" si="26"/>
        <v>1.0842127079765003</v>
      </c>
      <c r="F313" s="31">
        <f t="shared" si="22"/>
        <v>1.2184619307518005</v>
      </c>
      <c r="G313" s="32">
        <v>0.98025715351104736</v>
      </c>
      <c r="H313" s="32">
        <v>1.4566667079925537</v>
      </c>
      <c r="I313" s="30">
        <v>7.5000002980232239E-2</v>
      </c>
      <c r="J313" s="31">
        <f t="shared" si="23"/>
        <v>1.331117461125056</v>
      </c>
      <c r="K313" s="32">
        <v>2.3571429252624512</v>
      </c>
      <c r="L313" s="32">
        <v>0.27906665205955505</v>
      </c>
      <c r="M313" s="33">
        <v>1.3571428060531616</v>
      </c>
    </row>
    <row r="314" spans="1:13" x14ac:dyDescent="0.25">
      <c r="A314" s="11" t="str">
        <f t="shared" si="21"/>
        <v>DNK_2017</v>
      </c>
      <c r="B314" t="s">
        <v>11</v>
      </c>
      <c r="C314" s="8" t="s">
        <v>44</v>
      </c>
      <c r="D314" s="4">
        <v>2017</v>
      </c>
      <c r="E314" s="30">
        <f t="shared" si="26"/>
        <v>1.0068737640976906</v>
      </c>
      <c r="F314" s="31">
        <f t="shared" si="22"/>
        <v>0.98654508590698242</v>
      </c>
      <c r="G314" s="32">
        <v>0.954628586769104</v>
      </c>
      <c r="H314" s="32">
        <v>1.0184615850448608</v>
      </c>
      <c r="I314" s="30">
        <v>7.5000002980232239E-2</v>
      </c>
      <c r="J314" s="31">
        <f t="shared" si="23"/>
        <v>1.3310508032639821</v>
      </c>
      <c r="K314" s="32">
        <v>2.3571429252624512</v>
      </c>
      <c r="L314" s="32">
        <v>0.27886667847633362</v>
      </c>
      <c r="M314" s="33">
        <v>1.3571428060531616</v>
      </c>
    </row>
    <row r="315" spans="1:13" x14ac:dyDescent="0.25">
      <c r="A315" s="11" t="str">
        <f t="shared" si="21"/>
        <v>DNK_2018</v>
      </c>
      <c r="B315" t="s">
        <v>11</v>
      </c>
      <c r="C315" s="8" t="s">
        <v>44</v>
      </c>
      <c r="D315" s="4">
        <v>2018</v>
      </c>
      <c r="E315" s="30">
        <f t="shared" si="26"/>
        <v>0.98838095987836516</v>
      </c>
      <c r="F315" s="31">
        <f t="shared" si="22"/>
        <v>0.96450001001358032</v>
      </c>
      <c r="G315" s="32">
        <v>0.92900002002716064</v>
      </c>
      <c r="H315" s="32">
        <v>1</v>
      </c>
      <c r="I315" s="30">
        <v>0.17500001192092896</v>
      </c>
      <c r="J315" s="31">
        <f t="shared" si="23"/>
        <v>1.2754285757740338</v>
      </c>
      <c r="K315" s="32">
        <v>2.3571429252624512</v>
      </c>
      <c r="L315" s="32">
        <v>0.1119999960064888</v>
      </c>
      <c r="M315" s="33">
        <v>1.3571428060531616</v>
      </c>
    </row>
    <row r="316" spans="1:13" x14ac:dyDescent="0.25">
      <c r="A316" s="11" t="str">
        <f t="shared" si="21"/>
        <v>EST_1975</v>
      </c>
      <c r="B316" s="14" t="s">
        <v>12</v>
      </c>
      <c r="C316" s="7" t="s">
        <v>45</v>
      </c>
      <c r="D316" s="6">
        <v>1975</v>
      </c>
      <c r="E316" s="34">
        <f t="shared" si="25"/>
        <v>5.2723903656005859</v>
      </c>
      <c r="F316" s="35">
        <f t="shared" si="22"/>
        <v>4.8078925609588623</v>
      </c>
      <c r="G316" s="36">
        <v>4.8489580154418945</v>
      </c>
      <c r="H316" s="36">
        <v>4.7668271064758301</v>
      </c>
      <c r="I316" s="34">
        <v>5.4568333625793457</v>
      </c>
      <c r="J316" s="35">
        <f t="shared" si="23"/>
        <v>5.6446666717529297</v>
      </c>
      <c r="K316" s="36">
        <v>6.375</v>
      </c>
      <c r="L316" s="36">
        <v>4.9143333435058594</v>
      </c>
      <c r="M316" s="37" t="s">
        <v>114</v>
      </c>
    </row>
    <row r="317" spans="1:13" x14ac:dyDescent="0.25">
      <c r="A317" s="11" t="str">
        <f t="shared" si="21"/>
        <v>EST_1976</v>
      </c>
      <c r="B317" t="s">
        <v>12</v>
      </c>
      <c r="C317" s="7" t="s">
        <v>45</v>
      </c>
      <c r="D317" s="6">
        <v>1976</v>
      </c>
      <c r="E317" s="34">
        <f t="shared" si="25"/>
        <v>5.2723903656005859</v>
      </c>
      <c r="F317" s="35">
        <f t="shared" si="22"/>
        <v>4.8078925609588623</v>
      </c>
      <c r="G317" s="36">
        <v>4.8489580154418945</v>
      </c>
      <c r="H317" s="36">
        <v>4.7668271064758301</v>
      </c>
      <c r="I317" s="34">
        <v>5.4568333625793457</v>
      </c>
      <c r="J317" s="35">
        <f t="shared" si="23"/>
        <v>5.6446666717529297</v>
      </c>
      <c r="K317" s="36">
        <v>6.375</v>
      </c>
      <c r="L317" s="36">
        <v>4.9143333435058594</v>
      </c>
      <c r="M317" s="37" t="s">
        <v>114</v>
      </c>
    </row>
    <row r="318" spans="1:13" x14ac:dyDescent="0.25">
      <c r="A318" s="11" t="str">
        <f t="shared" si="21"/>
        <v>EST_1977</v>
      </c>
      <c r="B318" t="s">
        <v>12</v>
      </c>
      <c r="C318" s="7" t="s">
        <v>45</v>
      </c>
      <c r="D318" s="6">
        <v>1977</v>
      </c>
      <c r="E318" s="34">
        <f t="shared" si="25"/>
        <v>5.2723903656005859</v>
      </c>
      <c r="F318" s="35">
        <f t="shared" si="22"/>
        <v>4.8078925609588623</v>
      </c>
      <c r="G318" s="36">
        <v>4.8489580154418945</v>
      </c>
      <c r="H318" s="36">
        <v>4.7668271064758301</v>
      </c>
      <c r="I318" s="34">
        <v>5.4568333625793457</v>
      </c>
      <c r="J318" s="35">
        <f t="shared" si="23"/>
        <v>5.6446666717529297</v>
      </c>
      <c r="K318" s="36">
        <v>6.375</v>
      </c>
      <c r="L318" s="36">
        <v>4.9143333435058594</v>
      </c>
      <c r="M318" s="37" t="s">
        <v>114</v>
      </c>
    </row>
    <row r="319" spans="1:13" x14ac:dyDescent="0.25">
      <c r="A319" s="11" t="str">
        <f t="shared" si="21"/>
        <v>EST_1978</v>
      </c>
      <c r="B319" t="s">
        <v>12</v>
      </c>
      <c r="C319" s="7" t="s">
        <v>45</v>
      </c>
      <c r="D319" s="6">
        <v>1978</v>
      </c>
      <c r="E319" s="34">
        <f t="shared" si="25"/>
        <v>5.2723903656005859</v>
      </c>
      <c r="F319" s="35">
        <f t="shared" si="22"/>
        <v>4.8078925609588623</v>
      </c>
      <c r="G319" s="36">
        <v>4.8489580154418945</v>
      </c>
      <c r="H319" s="36">
        <v>4.7668271064758301</v>
      </c>
      <c r="I319" s="34">
        <v>5.4568333625793457</v>
      </c>
      <c r="J319" s="35">
        <f t="shared" si="23"/>
        <v>5.6446666717529297</v>
      </c>
      <c r="K319" s="36">
        <v>6.375</v>
      </c>
      <c r="L319" s="36">
        <v>4.9143333435058594</v>
      </c>
      <c r="M319" s="37" t="s">
        <v>114</v>
      </c>
    </row>
    <row r="320" spans="1:13" x14ac:dyDescent="0.25">
      <c r="A320" s="11" t="str">
        <f t="shared" si="21"/>
        <v>EST_1979</v>
      </c>
      <c r="B320" t="s">
        <v>12</v>
      </c>
      <c r="C320" s="7" t="s">
        <v>45</v>
      </c>
      <c r="D320" s="6">
        <v>1979</v>
      </c>
      <c r="E320" s="34">
        <f t="shared" si="25"/>
        <v>5.2723903656005859</v>
      </c>
      <c r="F320" s="35">
        <f t="shared" si="22"/>
        <v>4.8078925609588623</v>
      </c>
      <c r="G320" s="36">
        <v>4.8489580154418945</v>
      </c>
      <c r="H320" s="36">
        <v>4.7668271064758301</v>
      </c>
      <c r="I320" s="34">
        <v>5.4568333625793457</v>
      </c>
      <c r="J320" s="35">
        <f t="shared" si="23"/>
        <v>5.6446666717529297</v>
      </c>
      <c r="K320" s="36">
        <v>6.375</v>
      </c>
      <c r="L320" s="36">
        <v>4.9143333435058594</v>
      </c>
      <c r="M320" s="37" t="s">
        <v>114</v>
      </c>
    </row>
    <row r="321" spans="1:13" x14ac:dyDescent="0.25">
      <c r="A321" s="11" t="str">
        <f t="shared" si="21"/>
        <v>EST_1980</v>
      </c>
      <c r="B321" t="s">
        <v>12</v>
      </c>
      <c r="C321" s="7" t="s">
        <v>45</v>
      </c>
      <c r="D321" s="6">
        <v>1980</v>
      </c>
      <c r="E321" s="34">
        <f t="shared" si="25"/>
        <v>5.2723903656005859</v>
      </c>
      <c r="F321" s="35">
        <f t="shared" si="22"/>
        <v>4.8078925609588623</v>
      </c>
      <c r="G321" s="36">
        <v>4.8489580154418945</v>
      </c>
      <c r="H321" s="36">
        <v>4.7668271064758301</v>
      </c>
      <c r="I321" s="34">
        <v>5.4568333625793457</v>
      </c>
      <c r="J321" s="35">
        <f t="shared" si="23"/>
        <v>5.6446666717529297</v>
      </c>
      <c r="K321" s="36">
        <v>6.375</v>
      </c>
      <c r="L321" s="36">
        <v>4.9143333435058594</v>
      </c>
      <c r="M321" s="37" t="s">
        <v>114</v>
      </c>
    </row>
    <row r="322" spans="1:13" x14ac:dyDescent="0.25">
      <c r="A322" s="11" t="str">
        <f t="shared" si="21"/>
        <v>EST_1981</v>
      </c>
      <c r="B322" t="s">
        <v>12</v>
      </c>
      <c r="C322" s="7" t="s">
        <v>45</v>
      </c>
      <c r="D322" s="6">
        <v>1981</v>
      </c>
      <c r="E322" s="34">
        <f t="shared" si="25"/>
        <v>5.2723903656005859</v>
      </c>
      <c r="F322" s="35">
        <f t="shared" si="22"/>
        <v>4.8078925609588623</v>
      </c>
      <c r="G322" s="36">
        <v>4.8489580154418945</v>
      </c>
      <c r="H322" s="36">
        <v>4.7668271064758301</v>
      </c>
      <c r="I322" s="34">
        <v>5.4568333625793457</v>
      </c>
      <c r="J322" s="35">
        <f t="shared" si="23"/>
        <v>5.6446666717529297</v>
      </c>
      <c r="K322" s="36">
        <v>6.375</v>
      </c>
      <c r="L322" s="36">
        <v>4.9143333435058594</v>
      </c>
      <c r="M322" s="37" t="s">
        <v>114</v>
      </c>
    </row>
    <row r="323" spans="1:13" x14ac:dyDescent="0.25">
      <c r="A323" s="11" t="str">
        <f t="shared" si="21"/>
        <v>EST_1982</v>
      </c>
      <c r="B323" t="s">
        <v>12</v>
      </c>
      <c r="C323" s="7" t="s">
        <v>45</v>
      </c>
      <c r="D323" s="6">
        <v>1982</v>
      </c>
      <c r="E323" s="34">
        <f t="shared" si="25"/>
        <v>5.2723903656005859</v>
      </c>
      <c r="F323" s="35">
        <f t="shared" si="22"/>
        <v>4.8078925609588623</v>
      </c>
      <c r="G323" s="36">
        <v>4.8489580154418945</v>
      </c>
      <c r="H323" s="36">
        <v>4.7668271064758301</v>
      </c>
      <c r="I323" s="34">
        <v>5.4568333625793457</v>
      </c>
      <c r="J323" s="35">
        <f t="shared" si="23"/>
        <v>5.6446666717529297</v>
      </c>
      <c r="K323" s="36">
        <v>6.375</v>
      </c>
      <c r="L323" s="36">
        <v>4.9143333435058594</v>
      </c>
      <c r="M323" s="37" t="s">
        <v>114</v>
      </c>
    </row>
    <row r="324" spans="1:13" x14ac:dyDescent="0.25">
      <c r="A324" s="11" t="str">
        <f t="shared" si="21"/>
        <v>EST_1983</v>
      </c>
      <c r="B324" t="s">
        <v>12</v>
      </c>
      <c r="C324" s="7" t="s">
        <v>45</v>
      </c>
      <c r="D324" s="6">
        <v>1983</v>
      </c>
      <c r="E324" s="34">
        <f t="shared" si="25"/>
        <v>5.2723903656005859</v>
      </c>
      <c r="F324" s="35">
        <f t="shared" si="22"/>
        <v>4.8078925609588623</v>
      </c>
      <c r="G324" s="36">
        <v>4.8489580154418945</v>
      </c>
      <c r="H324" s="36">
        <v>4.7668271064758301</v>
      </c>
      <c r="I324" s="34">
        <v>5.4568333625793457</v>
      </c>
      <c r="J324" s="35">
        <f t="shared" si="23"/>
        <v>5.6446666717529297</v>
      </c>
      <c r="K324" s="36">
        <v>6.375</v>
      </c>
      <c r="L324" s="36">
        <v>4.9143333435058594</v>
      </c>
      <c r="M324" s="37" t="s">
        <v>114</v>
      </c>
    </row>
    <row r="325" spans="1:13" x14ac:dyDescent="0.25">
      <c r="A325" s="11" t="str">
        <f t="shared" si="21"/>
        <v>EST_1984</v>
      </c>
      <c r="B325" t="s">
        <v>12</v>
      </c>
      <c r="C325" s="7" t="s">
        <v>45</v>
      </c>
      <c r="D325" s="6">
        <v>1984</v>
      </c>
      <c r="E325" s="34">
        <f t="shared" si="25"/>
        <v>5.2723903656005859</v>
      </c>
      <c r="F325" s="35">
        <f t="shared" si="22"/>
        <v>4.8078925609588623</v>
      </c>
      <c r="G325" s="36">
        <v>4.8489580154418945</v>
      </c>
      <c r="H325" s="36">
        <v>4.7668271064758301</v>
      </c>
      <c r="I325" s="34">
        <v>5.4568333625793457</v>
      </c>
      <c r="J325" s="35">
        <f t="shared" si="23"/>
        <v>5.6446666717529297</v>
      </c>
      <c r="K325" s="36">
        <v>6.375</v>
      </c>
      <c r="L325" s="36">
        <v>4.9143333435058594</v>
      </c>
      <c r="M325" s="37" t="s">
        <v>114</v>
      </c>
    </row>
    <row r="326" spans="1:13" x14ac:dyDescent="0.25">
      <c r="A326" s="11" t="str">
        <f t="shared" si="21"/>
        <v>EST_1985</v>
      </c>
      <c r="B326" t="s">
        <v>12</v>
      </c>
      <c r="C326" s="7" t="s">
        <v>45</v>
      </c>
      <c r="D326" s="6">
        <v>1985</v>
      </c>
      <c r="E326" s="34">
        <f t="shared" si="25"/>
        <v>5.2723903656005859</v>
      </c>
      <c r="F326" s="35">
        <f t="shared" si="22"/>
        <v>4.8078925609588623</v>
      </c>
      <c r="G326" s="36">
        <v>4.8489580154418945</v>
      </c>
      <c r="H326" s="36">
        <v>4.7668271064758301</v>
      </c>
      <c r="I326" s="34">
        <v>5.4568333625793457</v>
      </c>
      <c r="J326" s="35">
        <f t="shared" si="23"/>
        <v>5.6446666717529297</v>
      </c>
      <c r="K326" s="36">
        <v>6.375</v>
      </c>
      <c r="L326" s="36">
        <v>4.9143333435058594</v>
      </c>
      <c r="M326" s="37" t="s">
        <v>114</v>
      </c>
    </row>
    <row r="327" spans="1:13" x14ac:dyDescent="0.25">
      <c r="A327" s="11" t="str">
        <f t="shared" si="21"/>
        <v>EST_1986</v>
      </c>
      <c r="B327" t="s">
        <v>12</v>
      </c>
      <c r="C327" s="7" t="s">
        <v>45</v>
      </c>
      <c r="D327" s="6">
        <v>1986</v>
      </c>
      <c r="E327" s="34">
        <f t="shared" si="25"/>
        <v>5.2723903656005859</v>
      </c>
      <c r="F327" s="35">
        <f t="shared" si="22"/>
        <v>4.8078925609588623</v>
      </c>
      <c r="G327" s="36">
        <v>4.8489580154418945</v>
      </c>
      <c r="H327" s="36">
        <v>4.7668271064758301</v>
      </c>
      <c r="I327" s="34">
        <v>5.4568333625793457</v>
      </c>
      <c r="J327" s="35">
        <f t="shared" si="23"/>
        <v>5.6446666717529297</v>
      </c>
      <c r="K327" s="36">
        <v>6.375</v>
      </c>
      <c r="L327" s="36">
        <v>4.9143333435058594</v>
      </c>
      <c r="M327" s="37" t="s">
        <v>114</v>
      </c>
    </row>
    <row r="328" spans="1:13" x14ac:dyDescent="0.25">
      <c r="A328" s="11" t="str">
        <f t="shared" si="21"/>
        <v>EST_1987</v>
      </c>
      <c r="B328" t="s">
        <v>12</v>
      </c>
      <c r="C328" s="7" t="s">
        <v>45</v>
      </c>
      <c r="D328" s="6">
        <v>1987</v>
      </c>
      <c r="E328" s="34">
        <f t="shared" si="25"/>
        <v>5.2723903656005859</v>
      </c>
      <c r="F328" s="35">
        <f t="shared" si="22"/>
        <v>4.8078925609588623</v>
      </c>
      <c r="G328" s="36">
        <v>4.8489580154418945</v>
      </c>
      <c r="H328" s="36">
        <v>4.7668271064758301</v>
      </c>
      <c r="I328" s="34">
        <v>5.4568333625793457</v>
      </c>
      <c r="J328" s="35">
        <f t="shared" si="23"/>
        <v>5.6446666717529297</v>
      </c>
      <c r="K328" s="36">
        <v>6.375</v>
      </c>
      <c r="L328" s="36">
        <v>4.9143333435058594</v>
      </c>
      <c r="M328" s="37" t="s">
        <v>114</v>
      </c>
    </row>
    <row r="329" spans="1:13" x14ac:dyDescent="0.25">
      <c r="A329" s="11" t="str">
        <f t="shared" ref="A329:A392" si="27">B329&amp;"_"&amp;D329</f>
        <v>EST_1988</v>
      </c>
      <c r="B329" t="s">
        <v>12</v>
      </c>
      <c r="C329" s="7" t="s">
        <v>45</v>
      </c>
      <c r="D329" s="6">
        <v>1988</v>
      </c>
      <c r="E329" s="34">
        <f t="shared" si="25"/>
        <v>5.2723903656005859</v>
      </c>
      <c r="F329" s="35">
        <f t="shared" ref="F329:F392" si="28">AVERAGE(G329:H329)</f>
        <v>4.8078925609588623</v>
      </c>
      <c r="G329" s="36">
        <v>4.8489580154418945</v>
      </c>
      <c r="H329" s="36">
        <v>4.7668271064758301</v>
      </c>
      <c r="I329" s="34">
        <v>5.4568333625793457</v>
      </c>
      <c r="J329" s="35">
        <f t="shared" ref="J329:J392" si="29">AVERAGE(K329:M329)</f>
        <v>5.6446666717529297</v>
      </c>
      <c r="K329" s="36">
        <v>6.375</v>
      </c>
      <c r="L329" s="36">
        <v>4.9143333435058594</v>
      </c>
      <c r="M329" s="37" t="s">
        <v>114</v>
      </c>
    </row>
    <row r="330" spans="1:13" x14ac:dyDescent="0.25">
      <c r="A330" s="11" t="str">
        <f t="shared" si="27"/>
        <v>EST_1989</v>
      </c>
      <c r="B330" t="s">
        <v>12</v>
      </c>
      <c r="C330" s="7" t="s">
        <v>45</v>
      </c>
      <c r="D330" s="6">
        <v>1989</v>
      </c>
      <c r="E330" s="34">
        <f t="shared" si="25"/>
        <v>5.2723903656005859</v>
      </c>
      <c r="F330" s="35">
        <f t="shared" si="28"/>
        <v>4.8078925609588623</v>
      </c>
      <c r="G330" s="36">
        <v>4.8489580154418945</v>
      </c>
      <c r="H330" s="36">
        <v>4.7668271064758301</v>
      </c>
      <c r="I330" s="34">
        <v>5.4568333625793457</v>
      </c>
      <c r="J330" s="35">
        <f t="shared" si="29"/>
        <v>5.6446666717529297</v>
      </c>
      <c r="K330" s="36">
        <v>6.375</v>
      </c>
      <c r="L330" s="36">
        <v>4.9143333435058594</v>
      </c>
      <c r="M330" s="37" t="s">
        <v>114</v>
      </c>
    </row>
    <row r="331" spans="1:13" x14ac:dyDescent="0.25">
      <c r="A331" s="11" t="str">
        <f t="shared" si="27"/>
        <v>EST_1990</v>
      </c>
      <c r="B331" t="s">
        <v>12</v>
      </c>
      <c r="C331" s="7" t="s">
        <v>45</v>
      </c>
      <c r="D331" s="6">
        <v>1990</v>
      </c>
      <c r="E331" s="34">
        <f t="shared" si="25"/>
        <v>5.2723903656005859</v>
      </c>
      <c r="F331" s="35">
        <f t="shared" si="28"/>
        <v>4.8078925609588623</v>
      </c>
      <c r="G331" s="36">
        <v>4.8489580154418945</v>
      </c>
      <c r="H331" s="36">
        <v>4.7668271064758301</v>
      </c>
      <c r="I331" s="34">
        <v>5.4568333625793457</v>
      </c>
      <c r="J331" s="35">
        <f t="shared" si="29"/>
        <v>5.6446666717529297</v>
      </c>
      <c r="K331" s="36">
        <v>6.375</v>
      </c>
      <c r="L331" s="36">
        <v>4.9143333435058594</v>
      </c>
      <c r="M331" s="37" t="s">
        <v>114</v>
      </c>
    </row>
    <row r="332" spans="1:13" x14ac:dyDescent="0.25">
      <c r="A332" s="11" t="str">
        <f t="shared" si="27"/>
        <v>EST_1991</v>
      </c>
      <c r="B332" t="s">
        <v>12</v>
      </c>
      <c r="C332" s="7" t="s">
        <v>45</v>
      </c>
      <c r="D332" s="6">
        <v>1991</v>
      </c>
      <c r="E332" s="34">
        <f t="shared" si="25"/>
        <v>5.0723903656005858</v>
      </c>
      <c r="F332" s="35">
        <f t="shared" si="28"/>
        <v>4.8078925609588623</v>
      </c>
      <c r="G332" s="36">
        <v>4.8489580154418945</v>
      </c>
      <c r="H332" s="36">
        <v>4.7668271064758301</v>
      </c>
      <c r="I332" s="34">
        <v>5.4568333625793457</v>
      </c>
      <c r="J332" s="35">
        <f t="shared" si="29"/>
        <v>5.1446666717529297</v>
      </c>
      <c r="K332" s="36">
        <v>6.375</v>
      </c>
      <c r="L332" s="36">
        <v>3.9143333435058594</v>
      </c>
      <c r="M332" s="37" t="s">
        <v>114</v>
      </c>
    </row>
    <row r="333" spans="1:13" x14ac:dyDescent="0.25">
      <c r="A333" s="11" t="str">
        <f t="shared" si="27"/>
        <v>EST_1992</v>
      </c>
      <c r="B333" t="s">
        <v>12</v>
      </c>
      <c r="C333" s="7" t="s">
        <v>45</v>
      </c>
      <c r="D333" s="6">
        <v>1992</v>
      </c>
      <c r="E333" s="34">
        <f t="shared" si="25"/>
        <v>4.9823904037475586</v>
      </c>
      <c r="F333" s="35">
        <f t="shared" si="28"/>
        <v>4.5828926563262939</v>
      </c>
      <c r="G333" s="36">
        <v>4.8489580154418945</v>
      </c>
      <c r="H333" s="36">
        <v>4.3168272972106934</v>
      </c>
      <c r="I333" s="34">
        <v>5.4568333625793457</v>
      </c>
      <c r="J333" s="35">
        <f t="shared" si="29"/>
        <v>5.1446666717529297</v>
      </c>
      <c r="K333" s="36">
        <v>6.375</v>
      </c>
      <c r="L333" s="36">
        <v>3.9143333435058594</v>
      </c>
      <c r="M333" s="37" t="s">
        <v>114</v>
      </c>
    </row>
    <row r="334" spans="1:13" x14ac:dyDescent="0.25">
      <c r="A334" s="11" t="str">
        <f t="shared" si="27"/>
        <v>EST_1993</v>
      </c>
      <c r="B334" t="s">
        <v>12</v>
      </c>
      <c r="C334" s="7" t="s">
        <v>45</v>
      </c>
      <c r="D334" s="6">
        <v>1993</v>
      </c>
      <c r="E334" s="34">
        <f t="shared" si="25"/>
        <v>4.9823904037475586</v>
      </c>
      <c r="F334" s="35">
        <f t="shared" si="28"/>
        <v>4.5828926563262939</v>
      </c>
      <c r="G334" s="36">
        <v>4.8489580154418945</v>
      </c>
      <c r="H334" s="36">
        <v>4.3168272972106934</v>
      </c>
      <c r="I334" s="34">
        <v>5.4568333625793457</v>
      </c>
      <c r="J334" s="35">
        <f t="shared" si="29"/>
        <v>5.1446666717529297</v>
      </c>
      <c r="K334" s="36">
        <v>6.375</v>
      </c>
      <c r="L334" s="36">
        <v>3.9143333435058594</v>
      </c>
      <c r="M334" s="37" t="s">
        <v>114</v>
      </c>
    </row>
    <row r="335" spans="1:13" x14ac:dyDescent="0.25">
      <c r="A335" s="11" t="str">
        <f t="shared" si="27"/>
        <v>EST_1994</v>
      </c>
      <c r="B335" t="s">
        <v>12</v>
      </c>
      <c r="C335" s="7" t="s">
        <v>45</v>
      </c>
      <c r="D335" s="6">
        <v>1994</v>
      </c>
      <c r="E335" s="34">
        <f t="shared" si="25"/>
        <v>4.9598903656005859</v>
      </c>
      <c r="F335" s="35">
        <f t="shared" si="28"/>
        <v>4.5266425609588623</v>
      </c>
      <c r="G335" s="36">
        <v>4.8489580154418945</v>
      </c>
      <c r="H335" s="36">
        <v>4.2043271064758301</v>
      </c>
      <c r="I335" s="34">
        <v>5.4568333625793457</v>
      </c>
      <c r="J335" s="35">
        <f t="shared" si="29"/>
        <v>5.1446666717529297</v>
      </c>
      <c r="K335" s="36">
        <v>6.375</v>
      </c>
      <c r="L335" s="36">
        <v>3.9143333435058594</v>
      </c>
      <c r="M335" s="37" t="s">
        <v>114</v>
      </c>
    </row>
    <row r="336" spans="1:13" x14ac:dyDescent="0.25">
      <c r="A336" s="11" t="str">
        <f t="shared" si="27"/>
        <v>EST_1995</v>
      </c>
      <c r="B336" t="s">
        <v>12</v>
      </c>
      <c r="C336" s="7" t="s">
        <v>45</v>
      </c>
      <c r="D336" s="6">
        <v>1995</v>
      </c>
      <c r="E336" s="34">
        <f t="shared" si="25"/>
        <v>4.7372159481048586</v>
      </c>
      <c r="F336" s="35">
        <f t="shared" si="28"/>
        <v>4.3503924608230591</v>
      </c>
      <c r="G336" s="36">
        <v>4.8489580154418945</v>
      </c>
      <c r="H336" s="36">
        <v>3.8518269062042236</v>
      </c>
      <c r="I336" s="34">
        <v>4.6959614753723145</v>
      </c>
      <c r="J336" s="35">
        <f t="shared" si="29"/>
        <v>5.1446666717529297</v>
      </c>
      <c r="K336" s="36">
        <v>6.375</v>
      </c>
      <c r="L336" s="36">
        <v>3.9143333435058594</v>
      </c>
      <c r="M336" s="37" t="s">
        <v>114</v>
      </c>
    </row>
    <row r="337" spans="1:13" x14ac:dyDescent="0.25">
      <c r="A337" s="11" t="str">
        <f t="shared" si="27"/>
        <v>EST_1996</v>
      </c>
      <c r="B337" t="s">
        <v>12</v>
      </c>
      <c r="C337" s="7" t="s">
        <v>45</v>
      </c>
      <c r="D337" s="6">
        <v>1996</v>
      </c>
      <c r="E337" s="34">
        <f t="shared" si="25"/>
        <v>4.2220415830612179</v>
      </c>
      <c r="F337" s="35">
        <f t="shared" si="28"/>
        <v>4.0578924417495728</v>
      </c>
      <c r="G337" s="36">
        <v>4.8489580154418945</v>
      </c>
      <c r="H337" s="36">
        <v>3.266826868057251</v>
      </c>
      <c r="I337" s="34">
        <v>4.6850895881652832</v>
      </c>
      <c r="J337" s="35">
        <f t="shared" si="29"/>
        <v>4.1546667218208313</v>
      </c>
      <c r="K337" s="36">
        <v>6.375</v>
      </c>
      <c r="L337" s="36">
        <v>1.9343334436416626</v>
      </c>
      <c r="M337" s="37" t="s">
        <v>114</v>
      </c>
    </row>
    <row r="338" spans="1:13" x14ac:dyDescent="0.25">
      <c r="A338" s="11" t="str">
        <f t="shared" si="27"/>
        <v>EST_1997</v>
      </c>
      <c r="B338" t="s">
        <v>12</v>
      </c>
      <c r="C338" s="7" t="s">
        <v>45</v>
      </c>
      <c r="D338" s="6">
        <v>1997</v>
      </c>
      <c r="E338" s="34">
        <f t="shared" si="25"/>
        <v>3.8698673009872437</v>
      </c>
      <c r="F338" s="35">
        <f t="shared" si="28"/>
        <v>4.0578924417495728</v>
      </c>
      <c r="G338" s="36">
        <v>4.8489580154418945</v>
      </c>
      <c r="H338" s="36">
        <v>3.266826868057251</v>
      </c>
      <c r="I338" s="34">
        <v>4.6742181777954102</v>
      </c>
      <c r="J338" s="35">
        <f t="shared" si="29"/>
        <v>3.2796667218208313</v>
      </c>
      <c r="K338" s="36">
        <v>4.625</v>
      </c>
      <c r="L338" s="36">
        <v>1.9343334436416626</v>
      </c>
      <c r="M338" s="37" t="s">
        <v>114</v>
      </c>
    </row>
    <row r="339" spans="1:13" x14ac:dyDescent="0.25">
      <c r="A339" s="11" t="str">
        <f t="shared" si="27"/>
        <v>EST_1998</v>
      </c>
      <c r="B339" t="s">
        <v>12</v>
      </c>
      <c r="C339" s="7" t="s">
        <v>45</v>
      </c>
      <c r="D339" s="6">
        <v>1998</v>
      </c>
      <c r="E339" s="34">
        <f t="shared" si="25"/>
        <v>3.6207237005233766</v>
      </c>
      <c r="F339" s="35">
        <f t="shared" si="28"/>
        <v>3.4453924894332886</v>
      </c>
      <c r="G339" s="36">
        <v>4.0989580154418945</v>
      </c>
      <c r="H339" s="36">
        <v>2.7918269634246826</v>
      </c>
      <c r="I339" s="34">
        <v>4.6535000801086426</v>
      </c>
      <c r="J339" s="35">
        <f t="shared" si="29"/>
        <v>3.2796667218208313</v>
      </c>
      <c r="K339" s="36">
        <v>4.625</v>
      </c>
      <c r="L339" s="36">
        <v>1.9343334436416626</v>
      </c>
      <c r="M339" s="37" t="s">
        <v>114</v>
      </c>
    </row>
    <row r="340" spans="1:13" x14ac:dyDescent="0.25">
      <c r="A340" s="11" t="str">
        <f t="shared" si="27"/>
        <v>EST_1999</v>
      </c>
      <c r="B340" t="s">
        <v>12</v>
      </c>
      <c r="C340" s="7" t="s">
        <v>45</v>
      </c>
      <c r="D340" s="6">
        <v>1999</v>
      </c>
      <c r="E340" s="34">
        <f t="shared" si="25"/>
        <v>3.2797185659408568</v>
      </c>
      <c r="F340" s="35">
        <f t="shared" si="28"/>
        <v>3.4453924894332886</v>
      </c>
      <c r="G340" s="36">
        <v>4.0989580154418945</v>
      </c>
      <c r="H340" s="36">
        <v>2.7918269634246826</v>
      </c>
      <c r="I340" s="34">
        <v>2.9484744071960449</v>
      </c>
      <c r="J340" s="35">
        <f t="shared" si="29"/>
        <v>3.2796667218208313</v>
      </c>
      <c r="K340" s="36">
        <v>4.625</v>
      </c>
      <c r="L340" s="36">
        <v>1.9343334436416626</v>
      </c>
      <c r="M340" s="37" t="s">
        <v>114</v>
      </c>
    </row>
    <row r="341" spans="1:13" x14ac:dyDescent="0.25">
      <c r="A341" s="11" t="str">
        <f t="shared" si="27"/>
        <v>EST_2000</v>
      </c>
      <c r="B341" t="s">
        <v>12</v>
      </c>
      <c r="C341" s="7" t="s">
        <v>45</v>
      </c>
      <c r="D341" s="6">
        <v>2000</v>
      </c>
      <c r="E341" s="34">
        <f t="shared" si="25"/>
        <v>3.2775442361831666</v>
      </c>
      <c r="F341" s="35">
        <f t="shared" si="28"/>
        <v>3.4453924894332886</v>
      </c>
      <c r="G341" s="36">
        <v>4.0989580154418945</v>
      </c>
      <c r="H341" s="36">
        <v>2.7918269634246826</v>
      </c>
      <c r="I341" s="34">
        <v>2.9376027584075928</v>
      </c>
      <c r="J341" s="35">
        <f t="shared" si="29"/>
        <v>3.2796667218208313</v>
      </c>
      <c r="K341" s="36">
        <v>4.625</v>
      </c>
      <c r="L341" s="36">
        <v>1.9343334436416626</v>
      </c>
      <c r="M341" s="37" t="s">
        <v>114</v>
      </c>
    </row>
    <row r="342" spans="1:13" x14ac:dyDescent="0.25">
      <c r="A342" s="11" t="str">
        <f t="shared" si="27"/>
        <v>EST_2001</v>
      </c>
      <c r="B342" t="s">
        <v>12</v>
      </c>
      <c r="C342" s="7" t="s">
        <v>45</v>
      </c>
      <c r="D342" s="6">
        <v>2001</v>
      </c>
      <c r="E342" s="34">
        <f t="shared" si="25"/>
        <v>3.0496198415756224</v>
      </c>
      <c r="F342" s="35">
        <f t="shared" si="28"/>
        <v>3.4453924894332886</v>
      </c>
      <c r="G342" s="36">
        <v>4.0989580154418945</v>
      </c>
      <c r="H342" s="36">
        <v>2.7918269634246826</v>
      </c>
      <c r="I342" s="34">
        <v>2.9267308712005615</v>
      </c>
      <c r="J342" s="35">
        <f t="shared" si="29"/>
        <v>2.7152916789054871</v>
      </c>
      <c r="K342" s="36">
        <v>3.4962499141693115</v>
      </c>
      <c r="L342" s="36">
        <v>1.9343334436416626</v>
      </c>
      <c r="M342" s="37" t="s">
        <v>114</v>
      </c>
    </row>
    <row r="343" spans="1:13" x14ac:dyDescent="0.25">
      <c r="A343" s="11" t="str">
        <f t="shared" si="27"/>
        <v>EST_2002</v>
      </c>
      <c r="B343" t="s">
        <v>12</v>
      </c>
      <c r="C343" s="7" t="s">
        <v>45</v>
      </c>
      <c r="D343" s="6">
        <v>2002</v>
      </c>
      <c r="E343" s="34">
        <f t="shared" si="25"/>
        <v>2.8417654752731325</v>
      </c>
      <c r="F343" s="35">
        <f t="shared" si="28"/>
        <v>3.4453924894332886</v>
      </c>
      <c r="G343" s="36">
        <v>4.0989580154418945</v>
      </c>
      <c r="H343" s="36">
        <v>2.7918269634246826</v>
      </c>
      <c r="I343" s="34">
        <v>1.8874590396881104</v>
      </c>
      <c r="J343" s="35">
        <f t="shared" si="29"/>
        <v>2.7152916789054871</v>
      </c>
      <c r="K343" s="36">
        <v>3.4962499141693115</v>
      </c>
      <c r="L343" s="36">
        <v>1.9343334436416626</v>
      </c>
      <c r="M343" s="37" t="s">
        <v>114</v>
      </c>
    </row>
    <row r="344" spans="1:13" x14ac:dyDescent="0.25">
      <c r="A344" s="11" t="str">
        <f t="shared" si="27"/>
        <v>EST_2003</v>
      </c>
      <c r="B344" t="s">
        <v>12</v>
      </c>
      <c r="C344" s="7" t="s">
        <v>45</v>
      </c>
      <c r="D344" s="6">
        <v>2003</v>
      </c>
      <c r="E344" s="34">
        <f t="shared" si="25"/>
        <v>2.483090376853943</v>
      </c>
      <c r="F344" s="35">
        <f t="shared" si="28"/>
        <v>2.5860176086425781</v>
      </c>
      <c r="G344" s="36">
        <v>3.3489582538604736</v>
      </c>
      <c r="H344" s="36">
        <v>1.8230769634246826</v>
      </c>
      <c r="I344" s="34">
        <v>1.812833309173584</v>
      </c>
      <c r="J344" s="35">
        <f t="shared" si="29"/>
        <v>2.7152916789054871</v>
      </c>
      <c r="K344" s="36">
        <v>3.4962499141693115</v>
      </c>
      <c r="L344" s="36">
        <v>1.9343334436416626</v>
      </c>
      <c r="M344" s="37" t="s">
        <v>114</v>
      </c>
    </row>
    <row r="345" spans="1:13" x14ac:dyDescent="0.25">
      <c r="A345" s="11" t="str">
        <f t="shared" si="27"/>
        <v>EST_2004</v>
      </c>
      <c r="B345" t="s">
        <v>12</v>
      </c>
      <c r="C345" s="7" t="s">
        <v>45</v>
      </c>
      <c r="D345" s="6">
        <v>2004</v>
      </c>
      <c r="E345" s="34">
        <f t="shared" si="25"/>
        <v>2.3055037021636964</v>
      </c>
      <c r="F345" s="35">
        <f t="shared" si="28"/>
        <v>2.5860176086425781</v>
      </c>
      <c r="G345" s="36">
        <v>3.3489582538604736</v>
      </c>
      <c r="H345" s="36">
        <v>1.8230769634246826</v>
      </c>
      <c r="I345" s="34">
        <v>0.92489993572235107</v>
      </c>
      <c r="J345" s="35">
        <f t="shared" si="29"/>
        <v>2.7152916789054871</v>
      </c>
      <c r="K345" s="36">
        <v>3.4962499141693115</v>
      </c>
      <c r="L345" s="36">
        <v>1.9343334436416626</v>
      </c>
      <c r="M345" s="37" t="s">
        <v>114</v>
      </c>
    </row>
    <row r="346" spans="1:13" x14ac:dyDescent="0.25">
      <c r="A346" s="11" t="str">
        <f t="shared" si="27"/>
        <v>EST_2005</v>
      </c>
      <c r="B346" t="s">
        <v>12</v>
      </c>
      <c r="C346" s="7" t="s">
        <v>45</v>
      </c>
      <c r="D346" s="6">
        <v>2005</v>
      </c>
      <c r="E346" s="34">
        <f t="shared" si="25"/>
        <v>1.9899170637130736</v>
      </c>
      <c r="F346" s="35">
        <f t="shared" si="28"/>
        <v>2.5860176086425781</v>
      </c>
      <c r="G346" s="36">
        <v>3.3489582538604736</v>
      </c>
      <c r="H346" s="36">
        <v>1.8230769634246826</v>
      </c>
      <c r="I346" s="34">
        <v>0.84696674346923828</v>
      </c>
      <c r="J346" s="35">
        <f t="shared" si="29"/>
        <v>1.9652916789054871</v>
      </c>
      <c r="K346" s="36">
        <v>2.9962499141693115</v>
      </c>
      <c r="L346" s="36">
        <v>0.9343334436416626</v>
      </c>
      <c r="M346" s="37" t="s">
        <v>114</v>
      </c>
    </row>
    <row r="347" spans="1:13" x14ac:dyDescent="0.25">
      <c r="A347" s="11" t="str">
        <f t="shared" si="27"/>
        <v>EST_2006</v>
      </c>
      <c r="B347" t="s">
        <v>12</v>
      </c>
      <c r="C347" s="7" t="s">
        <v>45</v>
      </c>
      <c r="D347" s="6">
        <v>2006</v>
      </c>
      <c r="E347" s="34">
        <f t="shared" si="25"/>
        <v>1.8993303775787354</v>
      </c>
      <c r="F347" s="35">
        <f t="shared" si="28"/>
        <v>2.5860176086425781</v>
      </c>
      <c r="G347" s="36">
        <v>3.3489582538604736</v>
      </c>
      <c r="H347" s="36">
        <v>1.8230769634246826</v>
      </c>
      <c r="I347" s="34">
        <v>0.76903331279754639</v>
      </c>
      <c r="J347" s="35">
        <f t="shared" si="29"/>
        <v>1.7777916789054871</v>
      </c>
      <c r="K347" s="36">
        <v>2.6212499141693115</v>
      </c>
      <c r="L347" s="36">
        <v>0.9343334436416626</v>
      </c>
      <c r="M347" s="37" t="s">
        <v>114</v>
      </c>
    </row>
    <row r="348" spans="1:13" x14ac:dyDescent="0.25">
      <c r="A348" s="11" t="str">
        <f t="shared" si="27"/>
        <v>EST_2007</v>
      </c>
      <c r="B348" t="s">
        <v>12</v>
      </c>
      <c r="C348" s="7" t="s">
        <v>45</v>
      </c>
      <c r="D348" s="6">
        <v>2007</v>
      </c>
      <c r="E348" s="34">
        <f t="shared" si="25"/>
        <v>1.8712876240412395</v>
      </c>
      <c r="F348" s="35">
        <f t="shared" si="28"/>
        <v>2.3235175609588623</v>
      </c>
      <c r="G348" s="36">
        <v>3.3489582538604736</v>
      </c>
      <c r="H348" s="36">
        <v>1.298076868057251</v>
      </c>
      <c r="I348" s="34">
        <v>0.62849998474121094</v>
      </c>
      <c r="J348" s="35">
        <f t="shared" si="29"/>
        <v>1.9840635458628337</v>
      </c>
      <c r="K348" s="36">
        <v>3.375</v>
      </c>
      <c r="L348" s="36">
        <v>0.9343334436416626</v>
      </c>
      <c r="M348" s="37">
        <v>1.6428571939468384</v>
      </c>
    </row>
    <row r="349" spans="1:13" x14ac:dyDescent="0.25">
      <c r="A349" s="11" t="str">
        <f t="shared" si="27"/>
        <v>EST_2008</v>
      </c>
      <c r="B349" t="s">
        <v>12</v>
      </c>
      <c r="C349" s="7" t="s">
        <v>45</v>
      </c>
      <c r="D349" s="6">
        <v>2008</v>
      </c>
      <c r="E349" s="34">
        <f t="shared" si="25"/>
        <v>1.7159376541773479</v>
      </c>
      <c r="F349" s="35">
        <f t="shared" si="28"/>
        <v>2.0839343070983887</v>
      </c>
      <c r="G349" s="36">
        <v>2.8697917461395264</v>
      </c>
      <c r="H349" s="36">
        <v>1.298076868057251</v>
      </c>
      <c r="I349" s="34">
        <v>0.55056667327880859</v>
      </c>
      <c r="J349" s="35">
        <f t="shared" si="29"/>
        <v>1.8590635458628337</v>
      </c>
      <c r="K349" s="36">
        <v>3</v>
      </c>
      <c r="L349" s="36">
        <v>0.9343334436416626</v>
      </c>
      <c r="M349" s="37">
        <v>1.6428571939468384</v>
      </c>
    </row>
    <row r="350" spans="1:13" x14ac:dyDescent="0.25">
      <c r="A350" s="11" t="str">
        <f t="shared" si="27"/>
        <v>EST_2009</v>
      </c>
      <c r="B350" t="s">
        <v>12</v>
      </c>
      <c r="C350" s="7" t="s">
        <v>45</v>
      </c>
      <c r="D350" s="6">
        <v>2009</v>
      </c>
      <c r="E350" s="34">
        <f t="shared" si="25"/>
        <v>1.4757154347995918</v>
      </c>
      <c r="F350" s="35">
        <f t="shared" si="28"/>
        <v>2.0839343070983887</v>
      </c>
      <c r="G350" s="36">
        <v>2.8697917461395264</v>
      </c>
      <c r="H350" s="36">
        <v>1.298076868057251</v>
      </c>
      <c r="I350" s="34">
        <v>0.10923335701227188</v>
      </c>
      <c r="J350" s="35">
        <f t="shared" si="29"/>
        <v>1.5257302125295003</v>
      </c>
      <c r="K350" s="36">
        <v>3</v>
      </c>
      <c r="L350" s="36">
        <v>-6.5666556358337402E-2</v>
      </c>
      <c r="M350" s="37">
        <v>1.6428571939468384</v>
      </c>
    </row>
    <row r="351" spans="1:13" x14ac:dyDescent="0.25">
      <c r="A351" s="11" t="str">
        <f t="shared" si="27"/>
        <v>EST_2010</v>
      </c>
      <c r="B351" t="s">
        <v>12</v>
      </c>
      <c r="C351" s="7" t="s">
        <v>45</v>
      </c>
      <c r="D351" s="6">
        <v>2010</v>
      </c>
      <c r="E351" s="34">
        <f t="shared" si="25"/>
        <v>1.7058931651214759</v>
      </c>
      <c r="F351" s="35">
        <f t="shared" si="28"/>
        <v>1.8339341878890991</v>
      </c>
      <c r="G351" s="36">
        <v>2.3697915077209473</v>
      </c>
      <c r="H351" s="36">
        <v>1.298076868057251</v>
      </c>
      <c r="I351" s="34">
        <v>9.1300047934055328E-2</v>
      </c>
      <c r="J351" s="35">
        <f t="shared" si="29"/>
        <v>2.1587301890055337</v>
      </c>
      <c r="K351" s="36">
        <v>3</v>
      </c>
      <c r="L351" s="36">
        <v>1.8333333730697632</v>
      </c>
      <c r="M351" s="37">
        <v>1.6428571939468384</v>
      </c>
    </row>
    <row r="352" spans="1:13" x14ac:dyDescent="0.25">
      <c r="A352" s="11" t="str">
        <f t="shared" si="27"/>
        <v>EST_2011</v>
      </c>
      <c r="B352" t="s">
        <v>12</v>
      </c>
      <c r="C352" s="7" t="s">
        <v>45</v>
      </c>
      <c r="D352" s="6">
        <v>2011</v>
      </c>
      <c r="E352" s="34">
        <f t="shared" si="25"/>
        <v>1.6716542802751064</v>
      </c>
      <c r="F352" s="35">
        <f t="shared" si="28"/>
        <v>1.5526842176914215</v>
      </c>
      <c r="G352" s="36">
        <v>2.1822915077209473</v>
      </c>
      <c r="H352" s="36">
        <v>0.92307692766189575</v>
      </c>
      <c r="I352" s="34">
        <v>7.3366679251194E-2</v>
      </c>
      <c r="J352" s="35">
        <f t="shared" si="29"/>
        <v>2.2837301890055337</v>
      </c>
      <c r="K352" s="36">
        <v>3.375</v>
      </c>
      <c r="L352" s="36">
        <v>1.8333333730697632</v>
      </c>
      <c r="M352" s="37">
        <v>1.6428571939468384</v>
      </c>
    </row>
    <row r="353" spans="1:13" x14ac:dyDescent="0.25">
      <c r="A353" s="11" t="str">
        <f t="shared" si="27"/>
        <v>EST_2012</v>
      </c>
      <c r="B353" t="s">
        <v>12</v>
      </c>
      <c r="C353" s="7" t="s">
        <v>45</v>
      </c>
      <c r="D353" s="6">
        <v>2012</v>
      </c>
      <c r="E353" s="34">
        <f t="shared" si="25"/>
        <v>1.6061653854946296</v>
      </c>
      <c r="F353" s="35">
        <f t="shared" si="28"/>
        <v>1.5526842176914215</v>
      </c>
      <c r="G353" s="36">
        <v>2.1822915077209473</v>
      </c>
      <c r="H353" s="36">
        <v>0.92307692766189575</v>
      </c>
      <c r="I353" s="34">
        <v>5.5433310568332672E-2</v>
      </c>
      <c r="J353" s="35">
        <f t="shared" si="29"/>
        <v>2.1587301890055337</v>
      </c>
      <c r="K353" s="36">
        <v>3</v>
      </c>
      <c r="L353" s="36">
        <v>1.8333333730697632</v>
      </c>
      <c r="M353" s="37">
        <v>1.6428571939468384</v>
      </c>
    </row>
    <row r="354" spans="1:13" x14ac:dyDescent="0.25">
      <c r="A354" s="11" t="str">
        <f t="shared" si="27"/>
        <v>EST_2013</v>
      </c>
      <c r="B354" t="s">
        <v>12</v>
      </c>
      <c r="C354" s="7" t="s">
        <v>45</v>
      </c>
      <c r="D354" s="6">
        <v>2013</v>
      </c>
      <c r="E354" s="34">
        <f t="shared" si="25"/>
        <v>1.5866834583381813</v>
      </c>
      <c r="F354" s="35">
        <f t="shared" si="28"/>
        <v>1.5032050907611847</v>
      </c>
      <c r="G354" s="36">
        <v>2.0833332538604736</v>
      </c>
      <c r="H354" s="36">
        <v>0.92307692766189575</v>
      </c>
      <c r="I354" s="34">
        <v>3.7500001490116119E-2</v>
      </c>
      <c r="J354" s="35">
        <f t="shared" si="29"/>
        <v>2.1587301890055337</v>
      </c>
      <c r="K354" s="36">
        <v>3</v>
      </c>
      <c r="L354" s="36">
        <v>1.8333333730697632</v>
      </c>
      <c r="M354" s="37">
        <v>1.6428571939468384</v>
      </c>
    </row>
    <row r="355" spans="1:13" x14ac:dyDescent="0.25">
      <c r="A355" s="11" t="str">
        <f t="shared" si="27"/>
        <v>EST_2014</v>
      </c>
      <c r="B355" t="s">
        <v>12</v>
      </c>
      <c r="C355" s="7" t="s">
        <v>45</v>
      </c>
      <c r="D355" s="6">
        <v>2014</v>
      </c>
      <c r="E355" s="34">
        <f t="shared" ref="E355:E359" si="30">IF(AND(G355=".",H355=".",I355=".",K355=".",L355=".",M355="."),".",AVERAGE(G355,H355,I355,K355,L355,M355))</f>
        <v>1.6672945680717628</v>
      </c>
      <c r="F355" s="35">
        <f t="shared" si="28"/>
        <v>1.5032050907611847</v>
      </c>
      <c r="G355" s="36">
        <v>2.0833332538604736</v>
      </c>
      <c r="H355" s="36">
        <v>0.92307692766189575</v>
      </c>
      <c r="I355" s="34">
        <v>3.7500001490116119E-2</v>
      </c>
      <c r="J355" s="35">
        <f t="shared" si="29"/>
        <v>2.3199524084726968</v>
      </c>
      <c r="K355" s="36">
        <v>3.5</v>
      </c>
      <c r="L355" s="36">
        <v>1.8170000314712524</v>
      </c>
      <c r="M355" s="37">
        <v>1.6428571939468384</v>
      </c>
    </row>
    <row r="356" spans="1:13" x14ac:dyDescent="0.25">
      <c r="A356" s="11" t="str">
        <f t="shared" si="27"/>
        <v>EST_2015</v>
      </c>
      <c r="B356" t="s">
        <v>12</v>
      </c>
      <c r="C356" s="7" t="s">
        <v>45</v>
      </c>
      <c r="D356" s="6">
        <v>2015</v>
      </c>
      <c r="E356" s="34">
        <f t="shared" si="30"/>
        <v>1.5043159537017345</v>
      </c>
      <c r="F356" s="35">
        <f t="shared" si="28"/>
        <v>1.0224359184503555</v>
      </c>
      <c r="G356" s="36">
        <v>1.5833333730697632</v>
      </c>
      <c r="H356" s="36">
        <v>0.46153846383094788</v>
      </c>
      <c r="I356" s="34">
        <v>3.7500001490116119E-2</v>
      </c>
      <c r="J356" s="35">
        <f t="shared" si="29"/>
        <v>2.3145079612731934</v>
      </c>
      <c r="K356" s="36">
        <v>3.5</v>
      </c>
      <c r="L356" s="36">
        <v>1.8006666898727417</v>
      </c>
      <c r="M356" s="37">
        <v>1.6428571939468384</v>
      </c>
    </row>
    <row r="357" spans="1:13" x14ac:dyDescent="0.25">
      <c r="A357" s="11" t="str">
        <f t="shared" si="27"/>
        <v>EST_2016</v>
      </c>
      <c r="B357" t="s">
        <v>12</v>
      </c>
      <c r="C357" s="7" t="s">
        <v>45</v>
      </c>
      <c r="D357" s="6">
        <v>2016</v>
      </c>
      <c r="E357" s="34">
        <f t="shared" si="30"/>
        <v>1.5015937301019828</v>
      </c>
      <c r="F357" s="35">
        <f t="shared" si="28"/>
        <v>1.0224359184503555</v>
      </c>
      <c r="G357" s="36">
        <v>1.5833333730697632</v>
      </c>
      <c r="H357" s="36">
        <v>0.46153846383094788</v>
      </c>
      <c r="I357" s="34">
        <v>3.7500001490116119E-2</v>
      </c>
      <c r="J357" s="35">
        <f t="shared" si="29"/>
        <v>2.3090635140736899</v>
      </c>
      <c r="K357" s="36">
        <v>3.5</v>
      </c>
      <c r="L357" s="36">
        <v>1.784333348274231</v>
      </c>
      <c r="M357" s="37">
        <v>1.6428571939468384</v>
      </c>
    </row>
    <row r="358" spans="1:13" x14ac:dyDescent="0.25">
      <c r="A358" s="11" t="str">
        <f t="shared" si="27"/>
        <v>EST_2017</v>
      </c>
      <c r="B358" t="s">
        <v>12</v>
      </c>
      <c r="C358" s="7" t="s">
        <v>45</v>
      </c>
      <c r="D358" s="6">
        <v>2017</v>
      </c>
      <c r="E358" s="34">
        <f t="shared" si="30"/>
        <v>1.4988715065022309</v>
      </c>
      <c r="F358" s="35">
        <f t="shared" si="28"/>
        <v>1.0224359184503555</v>
      </c>
      <c r="G358" s="36">
        <v>1.5833333730697632</v>
      </c>
      <c r="H358" s="36">
        <v>0.46153846383094788</v>
      </c>
      <c r="I358" s="34">
        <v>3.7500001490116119E-2</v>
      </c>
      <c r="J358" s="35">
        <f t="shared" si="29"/>
        <v>2.303619066874186</v>
      </c>
      <c r="K358" s="36">
        <v>3.5</v>
      </c>
      <c r="L358" s="36">
        <v>1.7680000066757202</v>
      </c>
      <c r="M358" s="37">
        <v>1.6428571939468384</v>
      </c>
    </row>
    <row r="359" spans="1:13" x14ac:dyDescent="0.25">
      <c r="A359" s="11" t="str">
        <f t="shared" si="27"/>
        <v>EST_2018</v>
      </c>
      <c r="B359" t="s">
        <v>12</v>
      </c>
      <c r="C359" s="7" t="s">
        <v>45</v>
      </c>
      <c r="D359" s="6">
        <v>2018</v>
      </c>
      <c r="E359" s="34">
        <f t="shared" si="30"/>
        <v>1.5198901171485584</v>
      </c>
      <c r="F359" s="35">
        <f t="shared" si="28"/>
        <v>0.86538462340831757</v>
      </c>
      <c r="G359" s="36">
        <v>1.3461538553237915</v>
      </c>
      <c r="H359" s="36">
        <v>0.38461539149284363</v>
      </c>
      <c r="I359" s="34">
        <v>0.2083333283662796</v>
      </c>
      <c r="J359" s="35">
        <f t="shared" si="29"/>
        <v>2.393412709236145</v>
      </c>
      <c r="K359" s="36">
        <v>3.5</v>
      </c>
      <c r="L359" s="36">
        <v>1.7516666650772095</v>
      </c>
      <c r="M359" s="37">
        <v>1.9285714626312256</v>
      </c>
    </row>
    <row r="360" spans="1:13" x14ac:dyDescent="0.25">
      <c r="A360" s="11" t="str">
        <f t="shared" si="27"/>
        <v>FIN_1975</v>
      </c>
      <c r="B360" s="14" t="s">
        <v>13</v>
      </c>
      <c r="C360" s="8" t="s">
        <v>46</v>
      </c>
      <c r="D360" s="4">
        <v>1975</v>
      </c>
      <c r="E360" s="30">
        <f t="shared" si="25"/>
        <v>5.4792528947194414</v>
      </c>
      <c r="F360" s="31">
        <f t="shared" si="28"/>
        <v>5.1244025230407715</v>
      </c>
      <c r="G360" s="32">
        <v>5.0405359268188477</v>
      </c>
      <c r="H360" s="32">
        <v>5.2082691192626953</v>
      </c>
      <c r="I360" s="30">
        <v>5.5809330940246582</v>
      </c>
      <c r="J360" s="31">
        <f t="shared" si="29"/>
        <v>5.6819264094034834</v>
      </c>
      <c r="K360" s="32">
        <v>6.125</v>
      </c>
      <c r="L360" s="32">
        <v>4.563636302947998</v>
      </c>
      <c r="M360" s="33">
        <v>6.3571429252624512</v>
      </c>
    </row>
    <row r="361" spans="1:13" x14ac:dyDescent="0.25">
      <c r="A361" s="11" t="str">
        <f t="shared" si="27"/>
        <v>FIN_1976</v>
      </c>
      <c r="B361" t="s">
        <v>13</v>
      </c>
      <c r="C361" s="8" t="s">
        <v>46</v>
      </c>
      <c r="D361" s="4">
        <v>1976</v>
      </c>
      <c r="E361" s="30">
        <f t="shared" si="25"/>
        <v>5.4705572923024492</v>
      </c>
      <c r="F361" s="31">
        <f t="shared" si="28"/>
        <v>5.1244025230407715</v>
      </c>
      <c r="G361" s="32">
        <v>5.0405359268188477</v>
      </c>
      <c r="H361" s="32">
        <v>5.2082691192626953</v>
      </c>
      <c r="I361" s="30">
        <v>5.5809330940246582</v>
      </c>
      <c r="J361" s="31">
        <f t="shared" si="29"/>
        <v>5.664535204569499</v>
      </c>
      <c r="K361" s="32">
        <v>6.125</v>
      </c>
      <c r="L361" s="32">
        <v>4.5114626884460449</v>
      </c>
      <c r="M361" s="33">
        <v>6.3571429252624512</v>
      </c>
    </row>
    <row r="362" spans="1:13" x14ac:dyDescent="0.25">
      <c r="A362" s="11" t="str">
        <f t="shared" si="27"/>
        <v>FIN_1977</v>
      </c>
      <c r="B362" t="s">
        <v>13</v>
      </c>
      <c r="C362" s="8" t="s">
        <v>46</v>
      </c>
      <c r="D362" s="4">
        <v>1977</v>
      </c>
      <c r="E362" s="30">
        <f t="shared" si="25"/>
        <v>5.4618615309397383</v>
      </c>
      <c r="F362" s="31">
        <f t="shared" si="28"/>
        <v>5.1244025230407715</v>
      </c>
      <c r="G362" s="32">
        <v>5.0405359268188477</v>
      </c>
      <c r="H362" s="32">
        <v>5.2082691192626953</v>
      </c>
      <c r="I362" s="30">
        <v>5.5809330940246582</v>
      </c>
      <c r="J362" s="31">
        <f t="shared" si="29"/>
        <v>5.6471436818440752</v>
      </c>
      <c r="K362" s="32">
        <v>6.125</v>
      </c>
      <c r="L362" s="32">
        <v>4.4592881202697754</v>
      </c>
      <c r="M362" s="33">
        <v>6.3571429252624512</v>
      </c>
    </row>
    <row r="363" spans="1:13" x14ac:dyDescent="0.25">
      <c r="A363" s="11" t="str">
        <f t="shared" si="27"/>
        <v>FIN_1978</v>
      </c>
      <c r="B363" t="s">
        <v>13</v>
      </c>
      <c r="C363" s="8" t="s">
        <v>46</v>
      </c>
      <c r="D363" s="4">
        <v>1978</v>
      </c>
      <c r="E363" s="30">
        <f t="shared" si="25"/>
        <v>5.4531659285227461</v>
      </c>
      <c r="F363" s="31">
        <f t="shared" si="28"/>
        <v>5.1244025230407715</v>
      </c>
      <c r="G363" s="32">
        <v>5.0405359268188477</v>
      </c>
      <c r="H363" s="32">
        <v>5.2082691192626953</v>
      </c>
      <c r="I363" s="30">
        <v>5.5809330940246582</v>
      </c>
      <c r="J363" s="31">
        <f t="shared" si="29"/>
        <v>5.6297524770100908</v>
      </c>
      <c r="K363" s="32">
        <v>6.125</v>
      </c>
      <c r="L363" s="32">
        <v>4.4071145057678223</v>
      </c>
      <c r="M363" s="33">
        <v>6.3571429252624512</v>
      </c>
    </row>
    <row r="364" spans="1:13" x14ac:dyDescent="0.25">
      <c r="A364" s="11" t="str">
        <f t="shared" si="27"/>
        <v>FIN_1979</v>
      </c>
      <c r="B364" t="s">
        <v>13</v>
      </c>
      <c r="C364" s="8" t="s">
        <v>46</v>
      </c>
      <c r="D364" s="4">
        <v>1979</v>
      </c>
      <c r="E364" s="30">
        <f t="shared" si="25"/>
        <v>5.4444703261057539</v>
      </c>
      <c r="F364" s="31">
        <f t="shared" si="28"/>
        <v>5.1244025230407715</v>
      </c>
      <c r="G364" s="32">
        <v>5.0405359268188477</v>
      </c>
      <c r="H364" s="32">
        <v>5.2082691192626953</v>
      </c>
      <c r="I364" s="30">
        <v>5.5809330940246582</v>
      </c>
      <c r="J364" s="31">
        <f t="shared" si="29"/>
        <v>5.6123612721761065</v>
      </c>
      <c r="K364" s="32">
        <v>6.125</v>
      </c>
      <c r="L364" s="32">
        <v>4.3549408912658691</v>
      </c>
      <c r="M364" s="33">
        <v>6.3571429252624512</v>
      </c>
    </row>
    <row r="365" spans="1:13" x14ac:dyDescent="0.25">
      <c r="A365" s="11" t="str">
        <f t="shared" si="27"/>
        <v>FIN_1980</v>
      </c>
      <c r="B365" t="s">
        <v>13</v>
      </c>
      <c r="C365" s="8" t="s">
        <v>46</v>
      </c>
      <c r="D365" s="4">
        <v>1980</v>
      </c>
      <c r="E365" s="30">
        <f t="shared" si="25"/>
        <v>5.4357746442159014</v>
      </c>
      <c r="F365" s="31">
        <f t="shared" si="28"/>
        <v>5.1244025230407715</v>
      </c>
      <c r="G365" s="32">
        <v>5.0405359268188477</v>
      </c>
      <c r="H365" s="32">
        <v>5.2082691192626953</v>
      </c>
      <c r="I365" s="30">
        <v>5.5809330940246582</v>
      </c>
      <c r="J365" s="31">
        <f t="shared" si="29"/>
        <v>5.5949699083964033</v>
      </c>
      <c r="K365" s="32">
        <v>6.125</v>
      </c>
      <c r="L365" s="32">
        <v>4.3027667999267578</v>
      </c>
      <c r="M365" s="33">
        <v>6.3571429252624512</v>
      </c>
    </row>
    <row r="366" spans="1:13" x14ac:dyDescent="0.25">
      <c r="A366" s="11" t="str">
        <f t="shared" si="27"/>
        <v>FIN_1981</v>
      </c>
      <c r="B366" t="s">
        <v>13</v>
      </c>
      <c r="C366" s="8" t="s">
        <v>46</v>
      </c>
      <c r="D366" s="4">
        <v>1981</v>
      </c>
      <c r="E366" s="30">
        <f t="shared" si="25"/>
        <v>5.4270789623260498</v>
      </c>
      <c r="F366" s="31">
        <f t="shared" si="28"/>
        <v>5.1244025230407715</v>
      </c>
      <c r="G366" s="32">
        <v>5.0405359268188477</v>
      </c>
      <c r="H366" s="32">
        <v>5.2082691192626953</v>
      </c>
      <c r="I366" s="30">
        <v>5.5809330940246582</v>
      </c>
      <c r="J366" s="31">
        <f t="shared" si="29"/>
        <v>5.5775785446166992</v>
      </c>
      <c r="K366" s="32">
        <v>6.125</v>
      </c>
      <c r="L366" s="32">
        <v>4.2505927085876465</v>
      </c>
      <c r="M366" s="33">
        <v>6.3571429252624512</v>
      </c>
    </row>
    <row r="367" spans="1:13" x14ac:dyDescent="0.25">
      <c r="A367" s="11" t="str">
        <f t="shared" si="27"/>
        <v>FIN_1982</v>
      </c>
      <c r="B367" t="s">
        <v>13</v>
      </c>
      <c r="C367" s="8" t="s">
        <v>46</v>
      </c>
      <c r="D367" s="4">
        <v>1982</v>
      </c>
      <c r="E367" s="30">
        <f t="shared" si="25"/>
        <v>5.4183833599090576</v>
      </c>
      <c r="F367" s="31">
        <f t="shared" si="28"/>
        <v>5.1244025230407715</v>
      </c>
      <c r="G367" s="32">
        <v>5.0405359268188477</v>
      </c>
      <c r="H367" s="32">
        <v>5.2082691192626953</v>
      </c>
      <c r="I367" s="30">
        <v>5.5809330940246582</v>
      </c>
      <c r="J367" s="31">
        <f t="shared" si="29"/>
        <v>5.5601873397827148</v>
      </c>
      <c r="K367" s="32">
        <v>6.125</v>
      </c>
      <c r="L367" s="32">
        <v>4.1984190940856934</v>
      </c>
      <c r="M367" s="33">
        <v>6.3571429252624512</v>
      </c>
    </row>
    <row r="368" spans="1:13" x14ac:dyDescent="0.25">
      <c r="A368" s="11" t="str">
        <f t="shared" si="27"/>
        <v>FIN_1983</v>
      </c>
      <c r="B368" t="s">
        <v>13</v>
      </c>
      <c r="C368" s="8" t="s">
        <v>46</v>
      </c>
      <c r="D368" s="4">
        <v>1983</v>
      </c>
      <c r="E368" s="30">
        <f t="shared" si="25"/>
        <v>5.409687678019206</v>
      </c>
      <c r="F368" s="31">
        <f t="shared" si="28"/>
        <v>5.1244025230407715</v>
      </c>
      <c r="G368" s="32">
        <v>5.0405359268188477</v>
      </c>
      <c r="H368" s="32">
        <v>5.2082691192626953</v>
      </c>
      <c r="I368" s="30">
        <v>5.5809330940246582</v>
      </c>
      <c r="J368" s="31">
        <f t="shared" si="29"/>
        <v>5.5427959760030108</v>
      </c>
      <c r="K368" s="32">
        <v>6.125</v>
      </c>
      <c r="L368" s="32">
        <v>4.146245002746582</v>
      </c>
      <c r="M368" s="33">
        <v>6.3571429252624512</v>
      </c>
    </row>
    <row r="369" spans="1:13" x14ac:dyDescent="0.25">
      <c r="A369" s="11" t="str">
        <f t="shared" si="27"/>
        <v>FIN_1984</v>
      </c>
      <c r="B369" t="s">
        <v>13</v>
      </c>
      <c r="C369" s="8" t="s">
        <v>46</v>
      </c>
      <c r="D369" s="4">
        <v>1984</v>
      </c>
      <c r="E369" s="30">
        <f t="shared" ref="E369:E437" si="31">IF(AND(G369=".",H369=".",I369=".",K369=".",L369=".",M369="."),".",AVERAGE(G369,H369,I369,K369,L369,M369))</f>
        <v>5.2759919961293535</v>
      </c>
      <c r="F369" s="31">
        <f t="shared" si="28"/>
        <v>5.1244025230407715</v>
      </c>
      <c r="G369" s="32">
        <v>5.0405359268188477</v>
      </c>
      <c r="H369" s="32">
        <v>5.2082691192626953</v>
      </c>
      <c r="I369" s="30">
        <v>5.5809330940246582</v>
      </c>
      <c r="J369" s="31">
        <f t="shared" si="29"/>
        <v>5.2754046122233076</v>
      </c>
      <c r="K369" s="32">
        <v>6.125</v>
      </c>
      <c r="L369" s="32">
        <v>4.0940709114074707</v>
      </c>
      <c r="M369" s="33">
        <v>5.6071429252624512</v>
      </c>
    </row>
    <row r="370" spans="1:13" x14ac:dyDescent="0.25">
      <c r="A370" s="11" t="str">
        <f t="shared" si="27"/>
        <v>FIN_1985</v>
      </c>
      <c r="B370" t="s">
        <v>13</v>
      </c>
      <c r="C370" s="8" t="s">
        <v>46</v>
      </c>
      <c r="D370" s="4">
        <v>1985</v>
      </c>
      <c r="E370" s="30">
        <f t="shared" si="31"/>
        <v>5.2672963937123614</v>
      </c>
      <c r="F370" s="31">
        <f t="shared" si="28"/>
        <v>5.1244025230407715</v>
      </c>
      <c r="G370" s="32">
        <v>5.0405359268188477</v>
      </c>
      <c r="H370" s="32">
        <v>5.2082691192626953</v>
      </c>
      <c r="I370" s="30">
        <v>5.5809330940246582</v>
      </c>
      <c r="J370" s="31">
        <f t="shared" si="29"/>
        <v>5.2580134073893232</v>
      </c>
      <c r="K370" s="32">
        <v>6.125</v>
      </c>
      <c r="L370" s="32">
        <v>4.0418972969055176</v>
      </c>
      <c r="M370" s="33">
        <v>5.6071429252624512</v>
      </c>
    </row>
    <row r="371" spans="1:13" x14ac:dyDescent="0.25">
      <c r="A371" s="11" t="str">
        <f t="shared" si="27"/>
        <v>FIN_1986</v>
      </c>
      <c r="B371" t="s">
        <v>13</v>
      </c>
      <c r="C371" s="8" t="s">
        <v>46</v>
      </c>
      <c r="D371" s="4">
        <v>1986</v>
      </c>
      <c r="E371" s="30">
        <f t="shared" si="31"/>
        <v>4.7586007118225098</v>
      </c>
      <c r="F371" s="31">
        <f t="shared" si="28"/>
        <v>5.1244025230407715</v>
      </c>
      <c r="G371" s="32">
        <v>5.0405359268188477</v>
      </c>
      <c r="H371" s="32">
        <v>5.2082691192626953</v>
      </c>
      <c r="I371" s="30">
        <v>5.5809330940246582</v>
      </c>
      <c r="J371" s="31">
        <f t="shared" si="29"/>
        <v>4.2406220436096191</v>
      </c>
      <c r="K371" s="32">
        <v>6.125</v>
      </c>
      <c r="L371" s="32">
        <v>3.9897232055664063</v>
      </c>
      <c r="M371" s="33">
        <v>2.6071429252624512</v>
      </c>
    </row>
    <row r="372" spans="1:13" x14ac:dyDescent="0.25">
      <c r="A372" s="11" t="str">
        <f t="shared" si="27"/>
        <v>FIN_1987</v>
      </c>
      <c r="B372" t="s">
        <v>13</v>
      </c>
      <c r="C372" s="8" t="s">
        <v>46</v>
      </c>
      <c r="D372" s="4">
        <v>1987</v>
      </c>
      <c r="E372" s="30">
        <f t="shared" si="31"/>
        <v>4.7499050299326582</v>
      </c>
      <c r="F372" s="31">
        <f t="shared" si="28"/>
        <v>5.1244025230407715</v>
      </c>
      <c r="G372" s="32">
        <v>5.0405359268188477</v>
      </c>
      <c r="H372" s="32">
        <v>5.2082691192626953</v>
      </c>
      <c r="I372" s="30">
        <v>5.5809330940246582</v>
      </c>
      <c r="J372" s="31">
        <f t="shared" si="29"/>
        <v>4.2232306798299151</v>
      </c>
      <c r="K372" s="32">
        <v>6.125</v>
      </c>
      <c r="L372" s="32">
        <v>3.9375491142272949</v>
      </c>
      <c r="M372" s="33">
        <v>2.6071429252624512</v>
      </c>
    </row>
    <row r="373" spans="1:13" x14ac:dyDescent="0.25">
      <c r="A373" s="11" t="str">
        <f t="shared" si="27"/>
        <v>FIN_1988</v>
      </c>
      <c r="B373" t="s">
        <v>13</v>
      </c>
      <c r="C373" s="8" t="s">
        <v>46</v>
      </c>
      <c r="D373" s="4">
        <v>1988</v>
      </c>
      <c r="E373" s="30">
        <f t="shared" si="31"/>
        <v>4.741209427515666</v>
      </c>
      <c r="F373" s="31">
        <f t="shared" si="28"/>
        <v>5.1244025230407715</v>
      </c>
      <c r="G373" s="32">
        <v>5.0405359268188477</v>
      </c>
      <c r="H373" s="32">
        <v>5.2082691192626953</v>
      </c>
      <c r="I373" s="30">
        <v>5.5809330940246582</v>
      </c>
      <c r="J373" s="31">
        <f t="shared" si="29"/>
        <v>4.2058394749959307</v>
      </c>
      <c r="K373" s="32">
        <v>6.125</v>
      </c>
      <c r="L373" s="32">
        <v>3.8853754997253418</v>
      </c>
      <c r="M373" s="33">
        <v>2.6071429252624512</v>
      </c>
    </row>
    <row r="374" spans="1:13" x14ac:dyDescent="0.25">
      <c r="A374" s="11" t="str">
        <f t="shared" si="27"/>
        <v>FIN_1989</v>
      </c>
      <c r="B374" t="s">
        <v>13</v>
      </c>
      <c r="C374" s="8" t="s">
        <v>46</v>
      </c>
      <c r="D374" s="4">
        <v>1989</v>
      </c>
      <c r="E374" s="30">
        <f t="shared" si="31"/>
        <v>4.7325137456258135</v>
      </c>
      <c r="F374" s="31">
        <f t="shared" si="28"/>
        <v>5.1244025230407715</v>
      </c>
      <c r="G374" s="32">
        <v>5.0405359268188477</v>
      </c>
      <c r="H374" s="32">
        <v>5.2082691192626953</v>
      </c>
      <c r="I374" s="30">
        <v>5.5809330940246582</v>
      </c>
      <c r="J374" s="31">
        <f t="shared" si="29"/>
        <v>4.1884481112162275</v>
      </c>
      <c r="K374" s="32">
        <v>6.125</v>
      </c>
      <c r="L374" s="32">
        <v>3.8332014083862305</v>
      </c>
      <c r="M374" s="33">
        <v>2.6071429252624512</v>
      </c>
    </row>
    <row r="375" spans="1:13" x14ac:dyDescent="0.25">
      <c r="A375" s="11" t="str">
        <f t="shared" si="27"/>
        <v>FIN_1990</v>
      </c>
      <c r="B375" t="s">
        <v>13</v>
      </c>
      <c r="C375" s="8" t="s">
        <v>46</v>
      </c>
      <c r="D375" s="4">
        <v>1990</v>
      </c>
      <c r="E375" s="30">
        <f t="shared" si="31"/>
        <v>4.7238180637359619</v>
      </c>
      <c r="F375" s="31">
        <f t="shared" si="28"/>
        <v>5.1244025230407715</v>
      </c>
      <c r="G375" s="32">
        <v>5.0405359268188477</v>
      </c>
      <c r="H375" s="32">
        <v>5.2082691192626953</v>
      </c>
      <c r="I375" s="30">
        <v>5.5809330940246582</v>
      </c>
      <c r="J375" s="31">
        <f t="shared" si="29"/>
        <v>4.1710567474365234</v>
      </c>
      <c r="K375" s="32">
        <v>6.125</v>
      </c>
      <c r="L375" s="32">
        <v>3.7810273170471191</v>
      </c>
      <c r="M375" s="33">
        <v>2.6071429252624512</v>
      </c>
    </row>
    <row r="376" spans="1:13" x14ac:dyDescent="0.25">
      <c r="A376" s="11" t="str">
        <f t="shared" si="27"/>
        <v>FIN_1991</v>
      </c>
      <c r="B376" t="s">
        <v>13</v>
      </c>
      <c r="C376" s="8" t="s">
        <v>46</v>
      </c>
      <c r="D376" s="4">
        <v>1991</v>
      </c>
      <c r="E376" s="30">
        <f t="shared" si="31"/>
        <v>4.6086939175923662</v>
      </c>
      <c r="F376" s="31">
        <f t="shared" si="28"/>
        <v>5.1044025421142578</v>
      </c>
      <c r="G376" s="32">
        <v>5.0005359649658203</v>
      </c>
      <c r="H376" s="32">
        <v>5.2082691192626953</v>
      </c>
      <c r="I376" s="30">
        <v>4.9823617935180664</v>
      </c>
      <c r="J376" s="31">
        <f t="shared" si="29"/>
        <v>4.1536655426025391</v>
      </c>
      <c r="K376" s="32">
        <v>6.125</v>
      </c>
      <c r="L376" s="32">
        <v>3.728853702545166</v>
      </c>
      <c r="M376" s="33">
        <v>2.6071429252624512</v>
      </c>
    </row>
    <row r="377" spans="1:13" x14ac:dyDescent="0.25">
      <c r="A377" s="11" t="str">
        <f t="shared" si="27"/>
        <v>FIN_1992</v>
      </c>
      <c r="B377" t="s">
        <v>13</v>
      </c>
      <c r="C377" s="8" t="s">
        <v>46</v>
      </c>
      <c r="D377" s="4">
        <v>1992</v>
      </c>
      <c r="E377" s="30">
        <f t="shared" si="31"/>
        <v>4.3685695926348371</v>
      </c>
      <c r="F377" s="31">
        <f t="shared" si="28"/>
        <v>5.084402322769165</v>
      </c>
      <c r="G377" s="32">
        <v>4.9605355262756348</v>
      </c>
      <c r="H377" s="32">
        <v>5.2082691192626953</v>
      </c>
      <c r="I377" s="30">
        <v>4.3837900161743164</v>
      </c>
      <c r="J377" s="31">
        <f t="shared" si="29"/>
        <v>3.886274298032125</v>
      </c>
      <c r="K377" s="32">
        <v>6.125</v>
      </c>
      <c r="L377" s="32">
        <v>3.6766800880432129</v>
      </c>
      <c r="M377" s="33">
        <v>1.8571428060531616</v>
      </c>
    </row>
    <row r="378" spans="1:13" x14ac:dyDescent="0.25">
      <c r="A378" s="11" t="str">
        <f t="shared" si="27"/>
        <v>FIN_1993</v>
      </c>
      <c r="B378" t="s">
        <v>13</v>
      </c>
      <c r="C378" s="8" t="s">
        <v>46</v>
      </c>
      <c r="D378" s="4">
        <v>1993</v>
      </c>
      <c r="E378" s="30">
        <f t="shared" si="31"/>
        <v>4.3476119637489319</v>
      </c>
      <c r="F378" s="31">
        <f t="shared" si="28"/>
        <v>5.0644023418426514</v>
      </c>
      <c r="G378" s="32">
        <v>4.9205355644226074</v>
      </c>
      <c r="H378" s="32">
        <v>5.2082691192626953</v>
      </c>
      <c r="I378" s="30">
        <v>4.3502187728881836</v>
      </c>
      <c r="J378" s="31">
        <f t="shared" si="29"/>
        <v>3.8688827753067017</v>
      </c>
      <c r="K378" s="32">
        <v>6.125</v>
      </c>
      <c r="L378" s="32">
        <v>3.6245055198669434</v>
      </c>
      <c r="M378" s="33">
        <v>1.8571428060531616</v>
      </c>
    </row>
    <row r="379" spans="1:13" x14ac:dyDescent="0.25">
      <c r="A379" s="11" t="str">
        <f t="shared" si="27"/>
        <v>FIN_1994</v>
      </c>
      <c r="B379" t="s">
        <v>13</v>
      </c>
      <c r="C379" s="8" t="s">
        <v>46</v>
      </c>
      <c r="D379" s="4">
        <v>1994</v>
      </c>
      <c r="E379" s="30">
        <f t="shared" si="31"/>
        <v>3.8488767743110657</v>
      </c>
      <c r="F379" s="31">
        <f t="shared" si="28"/>
        <v>4.4894025325775146</v>
      </c>
      <c r="G379" s="32">
        <v>4.8805356025695801</v>
      </c>
      <c r="H379" s="32">
        <v>4.0982694625854492</v>
      </c>
      <c r="I379" s="30">
        <v>3.5599808692932129</v>
      </c>
      <c r="J379" s="31">
        <f t="shared" si="29"/>
        <v>3.5181582371393838</v>
      </c>
      <c r="K379" s="32">
        <v>6.125</v>
      </c>
      <c r="L379" s="32">
        <v>2.5723319053649902</v>
      </c>
      <c r="M379" s="33">
        <v>1.8571428060531616</v>
      </c>
    </row>
    <row r="380" spans="1:13" x14ac:dyDescent="0.25">
      <c r="A380" s="11" t="str">
        <f t="shared" si="27"/>
        <v>FIN_1995</v>
      </c>
      <c r="B380" t="s">
        <v>13</v>
      </c>
      <c r="C380" s="8" t="s">
        <v>46</v>
      </c>
      <c r="D380" s="4">
        <v>1995</v>
      </c>
      <c r="E380" s="30">
        <f t="shared" si="31"/>
        <v>3.3498822649319968</v>
      </c>
      <c r="F380" s="31">
        <f t="shared" si="28"/>
        <v>3.6082915067672729</v>
      </c>
      <c r="G380" s="32">
        <v>3.1183135509490967</v>
      </c>
      <c r="H380" s="32">
        <v>4.0982694625854492</v>
      </c>
      <c r="I380" s="30">
        <v>3.1304094791412354</v>
      </c>
      <c r="J380" s="31">
        <f t="shared" si="29"/>
        <v>3.2507670323053994</v>
      </c>
      <c r="K380" s="32">
        <v>5.375</v>
      </c>
      <c r="L380" s="32">
        <v>2.5201582908630371</v>
      </c>
      <c r="M380" s="33">
        <v>1.8571428060531616</v>
      </c>
    </row>
    <row r="381" spans="1:13" x14ac:dyDescent="0.25">
      <c r="A381" s="11" t="str">
        <f t="shared" si="27"/>
        <v>FIN_1996</v>
      </c>
      <c r="B381" t="s">
        <v>13</v>
      </c>
      <c r="C381" s="8" t="s">
        <v>46</v>
      </c>
      <c r="D381" s="4">
        <v>1996</v>
      </c>
      <c r="E381" s="30">
        <f t="shared" si="31"/>
        <v>3.0502580205599465</v>
      </c>
      <c r="F381" s="31">
        <f t="shared" si="28"/>
        <v>3.2549581527709961</v>
      </c>
      <c r="G381" s="32">
        <v>2.411646842956543</v>
      </c>
      <c r="H381" s="32">
        <v>4.0982694625854492</v>
      </c>
      <c r="I381" s="30">
        <v>3.0915048122406006</v>
      </c>
      <c r="J381" s="31">
        <f t="shared" si="29"/>
        <v>2.9000423351923623</v>
      </c>
      <c r="K381" s="32">
        <v>5.375</v>
      </c>
      <c r="L381" s="32">
        <v>1.4679841995239258</v>
      </c>
      <c r="M381" s="33">
        <v>1.8571428060531616</v>
      </c>
    </row>
    <row r="382" spans="1:13" x14ac:dyDescent="0.25">
      <c r="A382" s="11" t="str">
        <f t="shared" si="27"/>
        <v>FIN_1997</v>
      </c>
      <c r="B382" t="s">
        <v>13</v>
      </c>
      <c r="C382" s="8" t="s">
        <v>46</v>
      </c>
      <c r="D382" s="4">
        <v>1997</v>
      </c>
      <c r="E382" s="30">
        <f t="shared" si="31"/>
        <v>2.9960041642189026</v>
      </c>
      <c r="F382" s="31">
        <f t="shared" si="28"/>
        <v>3.1369025707244873</v>
      </c>
      <c r="G382" s="32">
        <v>2.1755356788635254</v>
      </c>
      <c r="H382" s="32">
        <v>4.0982694625854492</v>
      </c>
      <c r="I382" s="30">
        <v>3.0542666912078857</v>
      </c>
      <c r="J382" s="31">
        <f t="shared" si="29"/>
        <v>2.8826510508855185</v>
      </c>
      <c r="K382" s="32">
        <v>5.375</v>
      </c>
      <c r="L382" s="32">
        <v>1.4158103466033936</v>
      </c>
      <c r="M382" s="33">
        <v>1.8571428060531616</v>
      </c>
    </row>
    <row r="383" spans="1:13" x14ac:dyDescent="0.25">
      <c r="A383" s="11" t="str">
        <f t="shared" si="27"/>
        <v>FIN_1998</v>
      </c>
      <c r="B383" t="s">
        <v>13</v>
      </c>
      <c r="C383" s="8" t="s">
        <v>46</v>
      </c>
      <c r="D383" s="4">
        <v>1998</v>
      </c>
      <c r="E383" s="30">
        <f t="shared" si="31"/>
        <v>2.9560307264328003</v>
      </c>
      <c r="F383" s="31">
        <f t="shared" si="28"/>
        <v>3.1369025707244873</v>
      </c>
      <c r="G383" s="32">
        <v>2.1755356788635254</v>
      </c>
      <c r="H383" s="32">
        <v>4.0982694625854492</v>
      </c>
      <c r="I383" s="30">
        <v>2.8666000366210938</v>
      </c>
      <c r="J383" s="31">
        <f t="shared" si="29"/>
        <v>2.8652597268422446</v>
      </c>
      <c r="K383" s="32">
        <v>5.375</v>
      </c>
      <c r="L383" s="32">
        <v>1.3636363744735718</v>
      </c>
      <c r="M383" s="33">
        <v>1.8571428060531616</v>
      </c>
    </row>
    <row r="384" spans="1:13" x14ac:dyDescent="0.25">
      <c r="A384" s="11" t="str">
        <f t="shared" si="27"/>
        <v>FIN_1999</v>
      </c>
      <c r="B384" t="s">
        <v>13</v>
      </c>
      <c r="C384" s="8" t="s">
        <v>46</v>
      </c>
      <c r="D384" s="4">
        <v>1999</v>
      </c>
      <c r="E384" s="30">
        <f t="shared" si="31"/>
        <v>2.8992529511451721</v>
      </c>
      <c r="F384" s="31">
        <f t="shared" si="28"/>
        <v>3.1369025707244873</v>
      </c>
      <c r="G384" s="32">
        <v>2.1755356788635254</v>
      </c>
      <c r="H384" s="32">
        <v>4.0982694625854492</v>
      </c>
      <c r="I384" s="30">
        <v>2.537933349609375</v>
      </c>
      <c r="J384" s="31">
        <f t="shared" si="29"/>
        <v>2.8612597386042276</v>
      </c>
      <c r="K384" s="32">
        <v>5.375</v>
      </c>
      <c r="L384" s="32">
        <v>1.3516364097595215</v>
      </c>
      <c r="M384" s="33">
        <v>1.8571428060531616</v>
      </c>
    </row>
    <row r="385" spans="1:13" x14ac:dyDescent="0.25">
      <c r="A385" s="11" t="str">
        <f t="shared" si="27"/>
        <v>FIN_2000</v>
      </c>
      <c r="B385" t="s">
        <v>13</v>
      </c>
      <c r="C385" s="8" t="s">
        <v>46</v>
      </c>
      <c r="D385" s="4">
        <v>2000</v>
      </c>
      <c r="E385" s="30">
        <f t="shared" si="31"/>
        <v>2.7226418654123941</v>
      </c>
      <c r="F385" s="31">
        <f t="shared" si="28"/>
        <v>2.9009026288986206</v>
      </c>
      <c r="G385" s="32">
        <v>1.703535795211792</v>
      </c>
      <c r="H385" s="32">
        <v>4.0982694625854492</v>
      </c>
      <c r="I385" s="30">
        <v>1.9622666835784912</v>
      </c>
      <c r="J385" s="31">
        <f t="shared" si="29"/>
        <v>2.8572597503662109</v>
      </c>
      <c r="K385" s="32">
        <v>5.375</v>
      </c>
      <c r="L385" s="32">
        <v>1.3396364450454712</v>
      </c>
      <c r="M385" s="33">
        <v>1.8571428060531616</v>
      </c>
    </row>
    <row r="386" spans="1:13" x14ac:dyDescent="0.25">
      <c r="A386" s="11" t="str">
        <f t="shared" si="27"/>
        <v>FIN_2001</v>
      </c>
      <c r="B386" t="s">
        <v>13</v>
      </c>
      <c r="C386" s="8" t="s">
        <v>46</v>
      </c>
      <c r="D386" s="4">
        <v>2001</v>
      </c>
      <c r="E386" s="30">
        <f t="shared" si="31"/>
        <v>2.6333918372790017</v>
      </c>
      <c r="F386" s="31">
        <f t="shared" si="28"/>
        <v>2.8071525096893311</v>
      </c>
      <c r="G386" s="32">
        <v>1.703535795211792</v>
      </c>
      <c r="H386" s="32">
        <v>3.9107692241668701</v>
      </c>
      <c r="I386" s="30">
        <v>1.6262667179107666</v>
      </c>
      <c r="J386" s="31">
        <f t="shared" si="29"/>
        <v>2.8532597621281943</v>
      </c>
      <c r="K386" s="32">
        <v>5.375</v>
      </c>
      <c r="L386" s="32">
        <v>1.3276364803314209</v>
      </c>
      <c r="M386" s="33">
        <v>1.8571428060531616</v>
      </c>
    </row>
    <row r="387" spans="1:13" x14ac:dyDescent="0.25">
      <c r="A387" s="11" t="str">
        <f t="shared" si="27"/>
        <v>FIN_2002</v>
      </c>
      <c r="B387" t="s">
        <v>13</v>
      </c>
      <c r="C387" s="8" t="s">
        <v>46</v>
      </c>
      <c r="D387" s="4">
        <v>2002</v>
      </c>
      <c r="E387" s="30">
        <f t="shared" si="31"/>
        <v>2.5727251569430032</v>
      </c>
      <c r="F387" s="31">
        <f t="shared" si="28"/>
        <v>2.8071525096893311</v>
      </c>
      <c r="G387" s="32">
        <v>1.703535795211792</v>
      </c>
      <c r="H387" s="32">
        <v>3.9107692241668701</v>
      </c>
      <c r="I387" s="30">
        <v>1.2742667198181152</v>
      </c>
      <c r="J387" s="31">
        <f t="shared" si="29"/>
        <v>2.8492597341537476</v>
      </c>
      <c r="K387" s="32">
        <v>5.375</v>
      </c>
      <c r="L387" s="32">
        <v>1.3156363964080811</v>
      </c>
      <c r="M387" s="33">
        <v>1.8571428060531616</v>
      </c>
    </row>
    <row r="388" spans="1:13" x14ac:dyDescent="0.25">
      <c r="A388" s="11" t="str">
        <f t="shared" si="27"/>
        <v>FIN_2003</v>
      </c>
      <c r="B388" t="s">
        <v>13</v>
      </c>
      <c r="C388" s="8" t="s">
        <v>46</v>
      </c>
      <c r="D388" s="4">
        <v>2003</v>
      </c>
      <c r="E388" s="30">
        <f t="shared" si="31"/>
        <v>2.3214334746201835</v>
      </c>
      <c r="F388" s="31">
        <f t="shared" si="28"/>
        <v>2.4852774739265442</v>
      </c>
      <c r="G388" s="32">
        <v>1.0597857236862183</v>
      </c>
      <c r="H388" s="32">
        <v>3.9107692241668701</v>
      </c>
      <c r="I388" s="30">
        <v>0.42226666212081909</v>
      </c>
      <c r="J388" s="31">
        <f t="shared" si="29"/>
        <v>2.8452597459157309</v>
      </c>
      <c r="K388" s="32">
        <v>5.375</v>
      </c>
      <c r="L388" s="32">
        <v>1.3036364316940308</v>
      </c>
      <c r="M388" s="33">
        <v>1.8571428060531616</v>
      </c>
    </row>
    <row r="389" spans="1:13" x14ac:dyDescent="0.25">
      <c r="A389" s="11" t="str">
        <f t="shared" si="27"/>
        <v>FIN_2004</v>
      </c>
      <c r="B389" t="s">
        <v>13</v>
      </c>
      <c r="C389" s="8" t="s">
        <v>46</v>
      </c>
      <c r="D389" s="4">
        <v>2004</v>
      </c>
      <c r="E389" s="30">
        <f t="shared" si="31"/>
        <v>2.3033848802248635</v>
      </c>
      <c r="F389" s="31">
        <f t="shared" si="28"/>
        <v>2.4449650049209595</v>
      </c>
      <c r="G389" s="32">
        <v>0.97916078567504883</v>
      </c>
      <c r="H389" s="32">
        <v>3.9107692241668701</v>
      </c>
      <c r="I389" s="30">
        <v>0.40960001945495605</v>
      </c>
      <c r="J389" s="31">
        <f t="shared" si="29"/>
        <v>2.8402597506841025</v>
      </c>
      <c r="K389" s="32">
        <v>5.375</v>
      </c>
      <c r="L389" s="32">
        <v>1.2886364459991455</v>
      </c>
      <c r="M389" s="33">
        <v>1.8571428060531616</v>
      </c>
    </row>
    <row r="390" spans="1:13" x14ac:dyDescent="0.25">
      <c r="A390" s="11" t="str">
        <f t="shared" si="27"/>
        <v>FIN_2005</v>
      </c>
      <c r="B390" t="s">
        <v>13</v>
      </c>
      <c r="C390" s="8" t="s">
        <v>46</v>
      </c>
      <c r="D390" s="4">
        <v>2005</v>
      </c>
      <c r="E390" s="30">
        <f t="shared" si="31"/>
        <v>2.2931487560272217</v>
      </c>
      <c r="F390" s="31">
        <f t="shared" si="28"/>
        <v>2.42808997631073</v>
      </c>
      <c r="G390" s="32">
        <v>0.94541072845458984</v>
      </c>
      <c r="H390" s="32">
        <v>3.9107692241668701</v>
      </c>
      <c r="I390" s="30">
        <v>0.39693331718444824</v>
      </c>
      <c r="J390" s="31">
        <f t="shared" si="29"/>
        <v>2.8352597554524741</v>
      </c>
      <c r="K390" s="32">
        <v>5.375</v>
      </c>
      <c r="L390" s="32">
        <v>1.2736364603042603</v>
      </c>
      <c r="M390" s="33">
        <v>1.8571428060531616</v>
      </c>
    </row>
    <row r="391" spans="1:13" x14ac:dyDescent="0.25">
      <c r="A391" s="11" t="str">
        <f t="shared" si="27"/>
        <v>FIN_2006</v>
      </c>
      <c r="B391" t="s">
        <v>13</v>
      </c>
      <c r="C391" s="8" t="s">
        <v>46</v>
      </c>
      <c r="D391" s="4">
        <v>2006</v>
      </c>
      <c r="E391" s="30">
        <f t="shared" si="31"/>
        <v>2.2301348646481833</v>
      </c>
      <c r="F391" s="31">
        <f t="shared" si="28"/>
        <v>2.2862149477005005</v>
      </c>
      <c r="G391" s="32">
        <v>0.91166067123413086</v>
      </c>
      <c r="H391" s="32">
        <v>3.6607692241668701</v>
      </c>
      <c r="I391" s="30">
        <v>0.31760001182556152</v>
      </c>
      <c r="J391" s="31">
        <f t="shared" si="29"/>
        <v>2.8302597602208457</v>
      </c>
      <c r="K391" s="32">
        <v>5.375</v>
      </c>
      <c r="L391" s="32">
        <v>1.258636474609375</v>
      </c>
      <c r="M391" s="33">
        <v>1.8571428060531616</v>
      </c>
    </row>
    <row r="392" spans="1:13" x14ac:dyDescent="0.25">
      <c r="A392" s="11" t="str">
        <f t="shared" si="27"/>
        <v>FIN_2007</v>
      </c>
      <c r="B392" t="s">
        <v>13</v>
      </c>
      <c r="C392" s="8" t="s">
        <v>46</v>
      </c>
      <c r="D392" s="4">
        <v>2007</v>
      </c>
      <c r="E392" s="30">
        <f t="shared" si="31"/>
        <v>2.1928501203656197</v>
      </c>
      <c r="F392" s="31">
        <f t="shared" si="28"/>
        <v>2.2215274572372437</v>
      </c>
      <c r="G392" s="32">
        <v>0.78228569030761719</v>
      </c>
      <c r="H392" s="32">
        <v>3.6607692241668701</v>
      </c>
      <c r="I392" s="30">
        <v>0.23826663196086884</v>
      </c>
      <c r="J392" s="31">
        <f t="shared" si="29"/>
        <v>2.8252597252527871</v>
      </c>
      <c r="K392" s="32">
        <v>5.375</v>
      </c>
      <c r="L392" s="32">
        <v>1.2436363697052002</v>
      </c>
      <c r="M392" s="33">
        <v>1.8571428060531616</v>
      </c>
    </row>
    <row r="393" spans="1:13" x14ac:dyDescent="0.25">
      <c r="A393" s="11" t="str">
        <f t="shared" ref="A393:A456" si="32">B393&amp;"_"&amp;D393</f>
        <v>FIN_2008</v>
      </c>
      <c r="B393" t="s">
        <v>13</v>
      </c>
      <c r="C393" s="8" t="s">
        <v>46</v>
      </c>
      <c r="D393" s="4">
        <v>2008</v>
      </c>
      <c r="E393" s="30">
        <f t="shared" si="31"/>
        <v>2.1913686469197273</v>
      </c>
      <c r="F393" s="31">
        <f t="shared" ref="F393:F456" si="33">AVERAGE(G393:H393)</f>
        <v>2.2215274572372437</v>
      </c>
      <c r="G393" s="32">
        <v>0.78228569030761719</v>
      </c>
      <c r="H393" s="32">
        <v>3.6607692241668701</v>
      </c>
      <c r="I393" s="30">
        <v>0.22937779128551483</v>
      </c>
      <c r="J393" s="31">
        <f t="shared" ref="J393:J456" si="34">AVERAGE(K393:M393)</f>
        <v>2.8252597252527871</v>
      </c>
      <c r="K393" s="32">
        <v>5.375</v>
      </c>
      <c r="L393" s="32">
        <v>1.2436363697052002</v>
      </c>
      <c r="M393" s="33">
        <v>1.8571428060531616</v>
      </c>
    </row>
    <row r="394" spans="1:13" x14ac:dyDescent="0.25">
      <c r="A394" s="11" t="str">
        <f t="shared" si="32"/>
        <v>FIN_2009</v>
      </c>
      <c r="B394" t="s">
        <v>13</v>
      </c>
      <c r="C394" s="8" t="s">
        <v>46</v>
      </c>
      <c r="D394" s="4">
        <v>2009</v>
      </c>
      <c r="E394" s="30">
        <f t="shared" si="31"/>
        <v>2.1898871635397277</v>
      </c>
      <c r="F394" s="31">
        <f t="shared" si="33"/>
        <v>2.2215274572372437</v>
      </c>
      <c r="G394" s="32">
        <v>0.78228569030761719</v>
      </c>
      <c r="H394" s="32">
        <v>3.6607692241668701</v>
      </c>
      <c r="I394" s="30">
        <v>0.22048889100551605</v>
      </c>
      <c r="J394" s="31">
        <f t="shared" si="34"/>
        <v>2.8252597252527871</v>
      </c>
      <c r="K394" s="32">
        <v>5.375</v>
      </c>
      <c r="L394" s="32">
        <v>1.2436363697052002</v>
      </c>
      <c r="M394" s="33">
        <v>1.8571428060531616</v>
      </c>
    </row>
    <row r="395" spans="1:13" x14ac:dyDescent="0.25">
      <c r="A395" s="11" t="str">
        <f t="shared" si="32"/>
        <v>FIN_2010</v>
      </c>
      <c r="B395" t="s">
        <v>13</v>
      </c>
      <c r="C395" s="8" t="s">
        <v>46</v>
      </c>
      <c r="D395" s="4">
        <v>2010</v>
      </c>
      <c r="E395" s="30">
        <f t="shared" si="31"/>
        <v>2.1882667914032936</v>
      </c>
      <c r="F395" s="31">
        <f t="shared" si="33"/>
        <v>2.2215274572372437</v>
      </c>
      <c r="G395" s="32">
        <v>0.78228569030761719</v>
      </c>
      <c r="H395" s="32">
        <v>3.6607692241668701</v>
      </c>
      <c r="I395" s="30">
        <v>0.21076665818691254</v>
      </c>
      <c r="J395" s="31">
        <f t="shared" si="34"/>
        <v>2.8252597252527871</v>
      </c>
      <c r="K395" s="32">
        <v>5.375</v>
      </c>
      <c r="L395" s="32">
        <v>1.2436363697052002</v>
      </c>
      <c r="M395" s="33">
        <v>1.8571428060531616</v>
      </c>
    </row>
    <row r="396" spans="1:13" x14ac:dyDescent="0.25">
      <c r="A396" s="11" t="str">
        <f t="shared" si="32"/>
        <v>FIN_2011</v>
      </c>
      <c r="B396" t="s">
        <v>13</v>
      </c>
      <c r="C396" s="8" t="s">
        <v>46</v>
      </c>
      <c r="D396" s="4">
        <v>2011</v>
      </c>
      <c r="E396" s="30">
        <f t="shared" si="31"/>
        <v>2.1024033799767494</v>
      </c>
      <c r="F396" s="31">
        <f t="shared" si="33"/>
        <v>2.2254649996757507</v>
      </c>
      <c r="G396" s="32">
        <v>0.79016077518463135</v>
      </c>
      <c r="H396" s="32">
        <v>3.6607692241668701</v>
      </c>
      <c r="I396" s="30">
        <v>0.18771110475063324</v>
      </c>
      <c r="J396" s="31">
        <f t="shared" si="34"/>
        <v>2.6585930585861206</v>
      </c>
      <c r="K396" s="32">
        <v>4.875</v>
      </c>
      <c r="L396" s="32">
        <v>1.2436363697052002</v>
      </c>
      <c r="M396" s="33">
        <v>1.8571428060531616</v>
      </c>
    </row>
    <row r="397" spans="1:13" x14ac:dyDescent="0.25">
      <c r="A397" s="11" t="str">
        <f t="shared" si="32"/>
        <v>FIN_2012</v>
      </c>
      <c r="B397" t="s">
        <v>13</v>
      </c>
      <c r="C397" s="8" t="s">
        <v>46</v>
      </c>
      <c r="D397" s="4">
        <v>2012</v>
      </c>
      <c r="E397" s="30">
        <f t="shared" si="31"/>
        <v>2.0360607877373695</v>
      </c>
      <c r="F397" s="31">
        <f t="shared" si="33"/>
        <v>2.2254649996757507</v>
      </c>
      <c r="G397" s="32">
        <v>0.79016077518463135</v>
      </c>
      <c r="H397" s="32">
        <v>3.6607692241668701</v>
      </c>
      <c r="I397" s="30">
        <v>0.16465555131435394</v>
      </c>
      <c r="J397" s="31">
        <f t="shared" si="34"/>
        <v>2.5335930585861206</v>
      </c>
      <c r="K397" s="32">
        <v>4.5</v>
      </c>
      <c r="L397" s="32">
        <v>1.2436363697052002</v>
      </c>
      <c r="M397" s="33">
        <v>1.8571428060531616</v>
      </c>
    </row>
    <row r="398" spans="1:13" x14ac:dyDescent="0.25">
      <c r="A398" s="11" t="str">
        <f t="shared" si="32"/>
        <v>FIN_2013</v>
      </c>
      <c r="B398" t="s">
        <v>13</v>
      </c>
      <c r="C398" s="8" t="s">
        <v>46</v>
      </c>
      <c r="D398" s="4">
        <v>2013</v>
      </c>
      <c r="E398" s="30">
        <f t="shared" si="31"/>
        <v>2.0319056883454323</v>
      </c>
      <c r="F398" s="31">
        <f t="shared" si="33"/>
        <v>2.2245274782180786</v>
      </c>
      <c r="G398" s="32">
        <v>0.78828573226928711</v>
      </c>
      <c r="H398" s="32">
        <v>3.6607692241668701</v>
      </c>
      <c r="I398" s="30">
        <v>0.14159999787807465</v>
      </c>
      <c r="J398" s="31">
        <f t="shared" si="34"/>
        <v>2.5335930585861206</v>
      </c>
      <c r="K398" s="32">
        <v>4.5</v>
      </c>
      <c r="L398" s="32">
        <v>1.2436363697052002</v>
      </c>
      <c r="M398" s="33">
        <v>1.8571428060531616</v>
      </c>
    </row>
    <row r="399" spans="1:13" x14ac:dyDescent="0.25">
      <c r="A399" s="11" t="str">
        <f t="shared" si="32"/>
        <v>FIN_2014</v>
      </c>
      <c r="B399" t="s">
        <v>13</v>
      </c>
      <c r="C399" s="8" t="s">
        <v>46</v>
      </c>
      <c r="D399" s="4">
        <v>2014</v>
      </c>
      <c r="E399" s="30">
        <f t="shared" ref="E399:E403" si="35">IF(AND(G399=".",H399=".",I399=".",K399=".",L399=".",M399="."),".",AVERAGE(G399,H399,I399,K399,L399,M399))</f>
        <v>2.0360409220059714</v>
      </c>
      <c r="F399" s="31">
        <f t="shared" si="33"/>
        <v>2.2384659051895142</v>
      </c>
      <c r="G399" s="32">
        <v>0.78828573226928711</v>
      </c>
      <c r="H399" s="32">
        <v>3.6886460781097412</v>
      </c>
      <c r="I399" s="30">
        <v>0.14028000831604004</v>
      </c>
      <c r="J399" s="31">
        <f t="shared" si="34"/>
        <v>2.5330112377802529</v>
      </c>
      <c r="K399" s="32">
        <v>4.5</v>
      </c>
      <c r="L399" s="32">
        <v>1.2418909072875977</v>
      </c>
      <c r="M399" s="33">
        <v>1.8571428060531616</v>
      </c>
    </row>
    <row r="400" spans="1:13" x14ac:dyDescent="0.25">
      <c r="A400" s="11" t="str">
        <f t="shared" si="32"/>
        <v>FIN_2015</v>
      </c>
      <c r="B400" t="s">
        <v>13</v>
      </c>
      <c r="C400" s="8" t="s">
        <v>46</v>
      </c>
      <c r="D400" s="4">
        <v>2015</v>
      </c>
      <c r="E400" s="30">
        <f t="shared" si="35"/>
        <v>2.0401761929194131</v>
      </c>
      <c r="F400" s="31">
        <f t="shared" si="33"/>
        <v>2.2524044513702393</v>
      </c>
      <c r="G400" s="32">
        <v>0.78828573226928711</v>
      </c>
      <c r="H400" s="32">
        <v>3.7165231704711914</v>
      </c>
      <c r="I400" s="30">
        <v>0.13896000385284424</v>
      </c>
      <c r="J400" s="31">
        <f t="shared" si="34"/>
        <v>2.5324294169743857</v>
      </c>
      <c r="K400" s="32">
        <v>4.5</v>
      </c>
      <c r="L400" s="32">
        <v>1.2401454448699951</v>
      </c>
      <c r="M400" s="33">
        <v>1.8571428060531616</v>
      </c>
    </row>
    <row r="401" spans="1:13" x14ac:dyDescent="0.25">
      <c r="A401" s="11" t="str">
        <f t="shared" si="32"/>
        <v>FIN_2016</v>
      </c>
      <c r="B401" t="s">
        <v>13</v>
      </c>
      <c r="C401" s="8" t="s">
        <v>46</v>
      </c>
      <c r="D401" s="4">
        <v>2016</v>
      </c>
      <c r="E401" s="30">
        <f t="shared" si="35"/>
        <v>2.0443053642908731</v>
      </c>
      <c r="F401" s="31">
        <f t="shared" si="33"/>
        <v>2.2663428783416748</v>
      </c>
      <c r="G401" s="32">
        <v>0.78828573226928711</v>
      </c>
      <c r="H401" s="32">
        <v>3.7444000244140625</v>
      </c>
      <c r="I401" s="30">
        <v>0.13763999938964844</v>
      </c>
      <c r="J401" s="31">
        <f t="shared" si="34"/>
        <v>2.5318354765574136</v>
      </c>
      <c r="K401" s="32">
        <v>4.5</v>
      </c>
      <c r="L401" s="32">
        <v>1.2383636236190796</v>
      </c>
      <c r="M401" s="33">
        <v>1.8571428060531616</v>
      </c>
    </row>
    <row r="402" spans="1:13" x14ac:dyDescent="0.25">
      <c r="A402" s="11" t="str">
        <f t="shared" si="32"/>
        <v>FIN_2017</v>
      </c>
      <c r="B402" t="s">
        <v>13</v>
      </c>
      <c r="C402" s="8" t="s">
        <v>46</v>
      </c>
      <c r="D402" s="4">
        <v>2017</v>
      </c>
      <c r="E402" s="30">
        <f t="shared" si="35"/>
        <v>2.0484405954678855</v>
      </c>
      <c r="F402" s="31">
        <f t="shared" si="33"/>
        <v>2.2802813053131104</v>
      </c>
      <c r="G402" s="32">
        <v>0.78828573226928711</v>
      </c>
      <c r="H402" s="32">
        <v>3.7722768783569336</v>
      </c>
      <c r="I402" s="30">
        <v>0.13631999492645264</v>
      </c>
      <c r="J402" s="31">
        <f t="shared" si="34"/>
        <v>2.5312536557515464</v>
      </c>
      <c r="K402" s="32">
        <v>4.5</v>
      </c>
      <c r="L402" s="32">
        <v>1.2366181612014771</v>
      </c>
      <c r="M402" s="33">
        <v>1.8571428060531616</v>
      </c>
    </row>
    <row r="403" spans="1:13" x14ac:dyDescent="0.25">
      <c r="A403" s="11" t="str">
        <f t="shared" si="32"/>
        <v>FIN_2018</v>
      </c>
      <c r="B403" t="s">
        <v>13</v>
      </c>
      <c r="C403" s="8" t="s">
        <v>46</v>
      </c>
      <c r="D403" s="4">
        <v>2018</v>
      </c>
      <c r="E403" s="30">
        <f t="shared" si="35"/>
        <v>1.8799567744135857</v>
      </c>
      <c r="F403" s="31">
        <f t="shared" si="33"/>
        <v>1.7763625681400299</v>
      </c>
      <c r="G403" s="32">
        <v>0.75257140398025513</v>
      </c>
      <c r="H403" s="32">
        <v>2.8001537322998047</v>
      </c>
      <c r="I403" s="30">
        <v>0.13500000536441803</v>
      </c>
      <c r="J403" s="31">
        <f t="shared" si="34"/>
        <v>2.5306718349456787</v>
      </c>
      <c r="K403" s="32">
        <v>4.5</v>
      </c>
      <c r="L403" s="32">
        <v>1.2348726987838745</v>
      </c>
      <c r="M403" s="33">
        <v>1.8571428060531616</v>
      </c>
    </row>
    <row r="404" spans="1:13" x14ac:dyDescent="0.25">
      <c r="A404" s="11" t="str">
        <f t="shared" si="32"/>
        <v>FRA_1975</v>
      </c>
      <c r="B404" s="14" t="s">
        <v>14</v>
      </c>
      <c r="C404" s="7" t="s">
        <v>47</v>
      </c>
      <c r="D404" s="6">
        <v>1975</v>
      </c>
      <c r="E404" s="34">
        <f t="shared" si="31"/>
        <v>5.5569919745127363</v>
      </c>
      <c r="F404" s="35">
        <f t="shared" si="33"/>
        <v>4.9728996753692627</v>
      </c>
      <c r="G404" s="36">
        <v>4.4599819183349609</v>
      </c>
      <c r="H404" s="36">
        <v>5.4858174324035645</v>
      </c>
      <c r="I404" s="34">
        <v>6.1440334320068359</v>
      </c>
      <c r="J404" s="35">
        <f t="shared" si="34"/>
        <v>5.7507063547770185</v>
      </c>
      <c r="K404" s="36">
        <v>6.9642858505249023</v>
      </c>
      <c r="L404" s="36">
        <v>6.4128332138061523</v>
      </c>
      <c r="M404" s="37">
        <v>3.875</v>
      </c>
    </row>
    <row r="405" spans="1:13" x14ac:dyDescent="0.25">
      <c r="A405" s="11" t="str">
        <f t="shared" si="32"/>
        <v>FRA_1976</v>
      </c>
      <c r="B405" t="s">
        <v>14</v>
      </c>
      <c r="C405" s="7" t="s">
        <v>47</v>
      </c>
      <c r="D405" s="6">
        <v>1976</v>
      </c>
      <c r="E405" s="34">
        <f t="shared" si="31"/>
        <v>5.5569919745127363</v>
      </c>
      <c r="F405" s="35">
        <f t="shared" si="33"/>
        <v>4.9728996753692627</v>
      </c>
      <c r="G405" s="36">
        <v>4.4599819183349609</v>
      </c>
      <c r="H405" s="36">
        <v>5.4858174324035645</v>
      </c>
      <c r="I405" s="34">
        <v>6.1440334320068359</v>
      </c>
      <c r="J405" s="35">
        <f t="shared" si="34"/>
        <v>5.7507063547770185</v>
      </c>
      <c r="K405" s="36">
        <v>6.9642858505249023</v>
      </c>
      <c r="L405" s="36">
        <v>6.4128332138061523</v>
      </c>
      <c r="M405" s="37">
        <v>3.875</v>
      </c>
    </row>
    <row r="406" spans="1:13" x14ac:dyDescent="0.25">
      <c r="A406" s="11" t="str">
        <f t="shared" si="32"/>
        <v>FRA_1977</v>
      </c>
      <c r="B406" t="s">
        <v>14</v>
      </c>
      <c r="C406" s="7" t="s">
        <v>47</v>
      </c>
      <c r="D406" s="6">
        <v>1977</v>
      </c>
      <c r="E406" s="34">
        <f t="shared" si="31"/>
        <v>5.5569919745127363</v>
      </c>
      <c r="F406" s="35">
        <f t="shared" si="33"/>
        <v>4.9728996753692627</v>
      </c>
      <c r="G406" s="36">
        <v>4.4599819183349609</v>
      </c>
      <c r="H406" s="36">
        <v>5.4858174324035645</v>
      </c>
      <c r="I406" s="34">
        <v>6.1440334320068359</v>
      </c>
      <c r="J406" s="35">
        <f t="shared" si="34"/>
        <v>5.7507063547770185</v>
      </c>
      <c r="K406" s="36">
        <v>6.9642858505249023</v>
      </c>
      <c r="L406" s="36">
        <v>6.4128332138061523</v>
      </c>
      <c r="M406" s="37">
        <v>3.875</v>
      </c>
    </row>
    <row r="407" spans="1:13" x14ac:dyDescent="0.25">
      <c r="A407" s="11" t="str">
        <f t="shared" si="32"/>
        <v>FRA_1978</v>
      </c>
      <c r="B407" t="s">
        <v>14</v>
      </c>
      <c r="C407" s="7" t="s">
        <v>47</v>
      </c>
      <c r="D407" s="6">
        <v>1978</v>
      </c>
      <c r="E407" s="34">
        <f t="shared" si="31"/>
        <v>5.5569919745127363</v>
      </c>
      <c r="F407" s="35">
        <f t="shared" si="33"/>
        <v>4.9728996753692627</v>
      </c>
      <c r="G407" s="36">
        <v>4.4599819183349609</v>
      </c>
      <c r="H407" s="36">
        <v>5.4858174324035645</v>
      </c>
      <c r="I407" s="34">
        <v>6.1440334320068359</v>
      </c>
      <c r="J407" s="35">
        <f t="shared" si="34"/>
        <v>5.7507063547770185</v>
      </c>
      <c r="K407" s="36">
        <v>6.9642858505249023</v>
      </c>
      <c r="L407" s="36">
        <v>6.4128332138061523</v>
      </c>
      <c r="M407" s="37">
        <v>3.875</v>
      </c>
    </row>
    <row r="408" spans="1:13" x14ac:dyDescent="0.25">
      <c r="A408" s="11" t="str">
        <f t="shared" si="32"/>
        <v>FRA_1979</v>
      </c>
      <c r="B408" t="s">
        <v>14</v>
      </c>
      <c r="C408" s="7" t="s">
        <v>47</v>
      </c>
      <c r="D408" s="6">
        <v>1979</v>
      </c>
      <c r="E408" s="34">
        <f t="shared" si="31"/>
        <v>5.5569919745127363</v>
      </c>
      <c r="F408" s="35">
        <f t="shared" si="33"/>
        <v>4.9728996753692627</v>
      </c>
      <c r="G408" s="36">
        <v>4.4599819183349609</v>
      </c>
      <c r="H408" s="36">
        <v>5.4858174324035645</v>
      </c>
      <c r="I408" s="34">
        <v>6.1440334320068359</v>
      </c>
      <c r="J408" s="35">
        <f t="shared" si="34"/>
        <v>5.7507063547770185</v>
      </c>
      <c r="K408" s="36">
        <v>6.9642858505249023</v>
      </c>
      <c r="L408" s="36">
        <v>6.4128332138061523</v>
      </c>
      <c r="M408" s="37">
        <v>3.875</v>
      </c>
    </row>
    <row r="409" spans="1:13" x14ac:dyDescent="0.25">
      <c r="A409" s="11" t="str">
        <f t="shared" si="32"/>
        <v>FRA_1980</v>
      </c>
      <c r="B409" t="s">
        <v>14</v>
      </c>
      <c r="C409" s="7" t="s">
        <v>47</v>
      </c>
      <c r="D409" s="6">
        <v>1980</v>
      </c>
      <c r="E409" s="34">
        <f t="shared" si="31"/>
        <v>5.5569919745127363</v>
      </c>
      <c r="F409" s="35">
        <f t="shared" si="33"/>
        <v>4.9728996753692627</v>
      </c>
      <c r="G409" s="36">
        <v>4.4599819183349609</v>
      </c>
      <c r="H409" s="36">
        <v>5.4858174324035645</v>
      </c>
      <c r="I409" s="34">
        <v>6.1440334320068359</v>
      </c>
      <c r="J409" s="35">
        <f t="shared" si="34"/>
        <v>5.7507063547770185</v>
      </c>
      <c r="K409" s="36">
        <v>6.9642858505249023</v>
      </c>
      <c r="L409" s="36">
        <v>6.4128332138061523</v>
      </c>
      <c r="M409" s="37">
        <v>3.875</v>
      </c>
    </row>
    <row r="410" spans="1:13" x14ac:dyDescent="0.25">
      <c r="A410" s="11" t="str">
        <f t="shared" si="32"/>
        <v>FRA_1981</v>
      </c>
      <c r="B410" t="s">
        <v>14</v>
      </c>
      <c r="C410" s="7" t="s">
        <v>47</v>
      </c>
      <c r="D410" s="6">
        <v>1981</v>
      </c>
      <c r="E410" s="34">
        <f t="shared" si="31"/>
        <v>5.5569919745127363</v>
      </c>
      <c r="F410" s="35">
        <f t="shared" si="33"/>
        <v>4.9728996753692627</v>
      </c>
      <c r="G410" s="36">
        <v>4.4599819183349609</v>
      </c>
      <c r="H410" s="36">
        <v>5.4858174324035645</v>
      </c>
      <c r="I410" s="34">
        <v>6.1440334320068359</v>
      </c>
      <c r="J410" s="35">
        <f t="shared" si="34"/>
        <v>5.7507063547770185</v>
      </c>
      <c r="K410" s="36">
        <v>6.9642858505249023</v>
      </c>
      <c r="L410" s="36">
        <v>6.4128332138061523</v>
      </c>
      <c r="M410" s="37">
        <v>3.875</v>
      </c>
    </row>
    <row r="411" spans="1:13" x14ac:dyDescent="0.25">
      <c r="A411" s="11" t="str">
        <f t="shared" si="32"/>
        <v>FRA_1982</v>
      </c>
      <c r="B411" t="s">
        <v>14</v>
      </c>
      <c r="C411" s="7" t="s">
        <v>47</v>
      </c>
      <c r="D411" s="6">
        <v>1982</v>
      </c>
      <c r="E411" s="34">
        <f t="shared" si="31"/>
        <v>5.5569919745127363</v>
      </c>
      <c r="F411" s="35">
        <f t="shared" si="33"/>
        <v>4.9728996753692627</v>
      </c>
      <c r="G411" s="36">
        <v>4.4599819183349609</v>
      </c>
      <c r="H411" s="36">
        <v>5.4858174324035645</v>
      </c>
      <c r="I411" s="34">
        <v>6.1440334320068359</v>
      </c>
      <c r="J411" s="35">
        <f t="shared" si="34"/>
        <v>5.7507063547770185</v>
      </c>
      <c r="K411" s="36">
        <v>6.9642858505249023</v>
      </c>
      <c r="L411" s="36">
        <v>6.4128332138061523</v>
      </c>
      <c r="M411" s="37">
        <v>3.875</v>
      </c>
    </row>
    <row r="412" spans="1:13" x14ac:dyDescent="0.25">
      <c r="A412" s="11" t="str">
        <f t="shared" si="32"/>
        <v>FRA_1983</v>
      </c>
      <c r="B412" t="s">
        <v>14</v>
      </c>
      <c r="C412" s="7" t="s">
        <v>47</v>
      </c>
      <c r="D412" s="6">
        <v>1983</v>
      </c>
      <c r="E412" s="34">
        <f t="shared" si="31"/>
        <v>5.5569919745127363</v>
      </c>
      <c r="F412" s="35">
        <f t="shared" si="33"/>
        <v>4.9728996753692627</v>
      </c>
      <c r="G412" s="36">
        <v>4.4599819183349609</v>
      </c>
      <c r="H412" s="36">
        <v>5.4858174324035645</v>
      </c>
      <c r="I412" s="34">
        <v>6.1440334320068359</v>
      </c>
      <c r="J412" s="35">
        <f t="shared" si="34"/>
        <v>5.7507063547770185</v>
      </c>
      <c r="K412" s="36">
        <v>6.9642858505249023</v>
      </c>
      <c r="L412" s="36">
        <v>6.4128332138061523</v>
      </c>
      <c r="M412" s="37">
        <v>3.875</v>
      </c>
    </row>
    <row r="413" spans="1:13" x14ac:dyDescent="0.25">
      <c r="A413" s="11" t="str">
        <f t="shared" si="32"/>
        <v>FRA_1984</v>
      </c>
      <c r="B413" t="s">
        <v>14</v>
      </c>
      <c r="C413" s="7" t="s">
        <v>47</v>
      </c>
      <c r="D413" s="6">
        <v>1984</v>
      </c>
      <c r="E413" s="34">
        <f t="shared" si="31"/>
        <v>5.5569919745127363</v>
      </c>
      <c r="F413" s="35">
        <f t="shared" si="33"/>
        <v>4.9728996753692627</v>
      </c>
      <c r="G413" s="36">
        <v>4.4599819183349609</v>
      </c>
      <c r="H413" s="36">
        <v>5.4858174324035645</v>
      </c>
      <c r="I413" s="34">
        <v>6.1440334320068359</v>
      </c>
      <c r="J413" s="35">
        <f t="shared" si="34"/>
        <v>5.7507063547770185</v>
      </c>
      <c r="K413" s="36">
        <v>6.9642858505249023</v>
      </c>
      <c r="L413" s="36">
        <v>6.4128332138061523</v>
      </c>
      <c r="M413" s="37">
        <v>3.875</v>
      </c>
    </row>
    <row r="414" spans="1:13" x14ac:dyDescent="0.25">
      <c r="A414" s="11" t="str">
        <f t="shared" si="32"/>
        <v>FRA_1985</v>
      </c>
      <c r="B414" t="s">
        <v>14</v>
      </c>
      <c r="C414" s="7" t="s">
        <v>47</v>
      </c>
      <c r="D414" s="6">
        <v>1985</v>
      </c>
      <c r="E414" s="34">
        <f t="shared" si="31"/>
        <v>5.5569919745127363</v>
      </c>
      <c r="F414" s="35">
        <f t="shared" si="33"/>
        <v>4.9728996753692627</v>
      </c>
      <c r="G414" s="36">
        <v>4.4599819183349609</v>
      </c>
      <c r="H414" s="36">
        <v>5.4858174324035645</v>
      </c>
      <c r="I414" s="34">
        <v>6.1440334320068359</v>
      </c>
      <c r="J414" s="35">
        <f t="shared" si="34"/>
        <v>5.7507063547770185</v>
      </c>
      <c r="K414" s="36">
        <v>6.9642858505249023</v>
      </c>
      <c r="L414" s="36">
        <v>6.4128332138061523</v>
      </c>
      <c r="M414" s="37">
        <v>3.875</v>
      </c>
    </row>
    <row r="415" spans="1:13" x14ac:dyDescent="0.25">
      <c r="A415" s="11" t="str">
        <f t="shared" si="32"/>
        <v>FRA_1986</v>
      </c>
      <c r="B415" t="s">
        <v>14</v>
      </c>
      <c r="C415" s="7" t="s">
        <v>47</v>
      </c>
      <c r="D415" s="6">
        <v>1986</v>
      </c>
      <c r="E415" s="34">
        <f t="shared" si="31"/>
        <v>5.4319919745127363</v>
      </c>
      <c r="F415" s="35">
        <f t="shared" si="33"/>
        <v>4.9728996753692627</v>
      </c>
      <c r="G415" s="36">
        <v>4.4599819183349609</v>
      </c>
      <c r="H415" s="36">
        <v>5.4858174324035645</v>
      </c>
      <c r="I415" s="34">
        <v>6.1440334320068359</v>
      </c>
      <c r="J415" s="35">
        <f t="shared" si="34"/>
        <v>5.5007063547770185</v>
      </c>
      <c r="K415" s="36">
        <v>6.9642858505249023</v>
      </c>
      <c r="L415" s="36">
        <v>6.4128332138061523</v>
      </c>
      <c r="M415" s="37">
        <v>3.125</v>
      </c>
    </row>
    <row r="416" spans="1:13" x14ac:dyDescent="0.25">
      <c r="A416" s="11" t="str">
        <f t="shared" si="32"/>
        <v>FRA_1987</v>
      </c>
      <c r="B416" t="s">
        <v>14</v>
      </c>
      <c r="C416" s="7" t="s">
        <v>47</v>
      </c>
      <c r="D416" s="6">
        <v>1987</v>
      </c>
      <c r="E416" s="34">
        <f t="shared" si="31"/>
        <v>5.3322950204213457</v>
      </c>
      <c r="F416" s="35">
        <f t="shared" si="33"/>
        <v>4.9728996753692627</v>
      </c>
      <c r="G416" s="36">
        <v>4.4599819183349609</v>
      </c>
      <c r="H416" s="36">
        <v>5.4858174324035645</v>
      </c>
      <c r="I416" s="34">
        <v>5.5458517074584961</v>
      </c>
      <c r="J416" s="35">
        <f t="shared" si="34"/>
        <v>5.5007063547770185</v>
      </c>
      <c r="K416" s="36">
        <v>6.9642858505249023</v>
      </c>
      <c r="L416" s="36">
        <v>6.4128332138061523</v>
      </c>
      <c r="M416" s="37">
        <v>3.125</v>
      </c>
    </row>
    <row r="417" spans="1:13" x14ac:dyDescent="0.25">
      <c r="A417" s="11" t="str">
        <f t="shared" si="32"/>
        <v>FRA_1988</v>
      </c>
      <c r="B417" t="s">
        <v>14</v>
      </c>
      <c r="C417" s="7" t="s">
        <v>47</v>
      </c>
      <c r="D417" s="6">
        <v>1988</v>
      </c>
      <c r="E417" s="34">
        <f t="shared" si="31"/>
        <v>5.3298202355702715</v>
      </c>
      <c r="F417" s="35">
        <f t="shared" si="33"/>
        <v>4.9728996753692627</v>
      </c>
      <c r="G417" s="36">
        <v>4.4599819183349609</v>
      </c>
      <c r="H417" s="36">
        <v>5.4858174324035645</v>
      </c>
      <c r="I417" s="34">
        <v>5.5310029983520508</v>
      </c>
      <c r="J417" s="35">
        <f t="shared" si="34"/>
        <v>5.5007063547770185</v>
      </c>
      <c r="K417" s="36">
        <v>6.9642858505249023</v>
      </c>
      <c r="L417" s="36">
        <v>6.4128332138061523</v>
      </c>
      <c r="M417" s="37">
        <v>3.125</v>
      </c>
    </row>
    <row r="418" spans="1:13" x14ac:dyDescent="0.25">
      <c r="A418" s="11" t="str">
        <f t="shared" si="32"/>
        <v>FRA_1989</v>
      </c>
      <c r="B418" t="s">
        <v>14</v>
      </c>
      <c r="C418" s="7" t="s">
        <v>47</v>
      </c>
      <c r="D418" s="6">
        <v>1989</v>
      </c>
      <c r="E418" s="34">
        <f t="shared" si="31"/>
        <v>4.9940121968587237</v>
      </c>
      <c r="F418" s="35">
        <f t="shared" si="33"/>
        <v>4.9728996753692627</v>
      </c>
      <c r="G418" s="36">
        <v>4.4599819183349609</v>
      </c>
      <c r="H418" s="36">
        <v>5.4858174324035645</v>
      </c>
      <c r="I418" s="34">
        <v>5.5161547660827637</v>
      </c>
      <c r="J418" s="35">
        <f t="shared" si="34"/>
        <v>4.8340396881103516</v>
      </c>
      <c r="K418" s="36">
        <v>6.9642858505249023</v>
      </c>
      <c r="L418" s="36">
        <v>6.4128332138061523</v>
      </c>
      <c r="M418" s="37">
        <v>1.125</v>
      </c>
    </row>
    <row r="419" spans="1:13" x14ac:dyDescent="0.25">
      <c r="A419" s="11" t="str">
        <f t="shared" si="32"/>
        <v>FRA_1990</v>
      </c>
      <c r="B419" t="s">
        <v>14</v>
      </c>
      <c r="C419" s="7" t="s">
        <v>47</v>
      </c>
      <c r="D419" s="6">
        <v>1990</v>
      </c>
      <c r="E419" s="34">
        <f t="shared" si="31"/>
        <v>4.9915374120076494</v>
      </c>
      <c r="F419" s="35">
        <f t="shared" si="33"/>
        <v>4.9728996753692627</v>
      </c>
      <c r="G419" s="36">
        <v>4.4599819183349609</v>
      </c>
      <c r="H419" s="36">
        <v>5.4858174324035645</v>
      </c>
      <c r="I419" s="34">
        <v>5.5013060569763184</v>
      </c>
      <c r="J419" s="35">
        <f t="shared" si="34"/>
        <v>4.8340396881103516</v>
      </c>
      <c r="K419" s="36">
        <v>6.9642858505249023</v>
      </c>
      <c r="L419" s="36">
        <v>6.4128332138061523</v>
      </c>
      <c r="M419" s="37">
        <v>1.125</v>
      </c>
    </row>
    <row r="420" spans="1:13" x14ac:dyDescent="0.25">
      <c r="A420" s="11" t="str">
        <f t="shared" si="32"/>
        <v>FRA_1991</v>
      </c>
      <c r="B420" t="s">
        <v>14</v>
      </c>
      <c r="C420" s="7" t="s">
        <v>47</v>
      </c>
      <c r="D420" s="6">
        <v>1991</v>
      </c>
      <c r="E420" s="34">
        <f t="shared" si="31"/>
        <v>4.9890627066294355</v>
      </c>
      <c r="F420" s="35">
        <f t="shared" si="33"/>
        <v>4.9728996753692627</v>
      </c>
      <c r="G420" s="36">
        <v>4.4599819183349609</v>
      </c>
      <c r="H420" s="36">
        <v>5.4858174324035645</v>
      </c>
      <c r="I420" s="34">
        <v>5.4864578247070313</v>
      </c>
      <c r="J420" s="35">
        <f t="shared" si="34"/>
        <v>4.8340396881103516</v>
      </c>
      <c r="K420" s="36">
        <v>6.9642858505249023</v>
      </c>
      <c r="L420" s="36">
        <v>6.4128332138061523</v>
      </c>
      <c r="M420" s="37">
        <v>1.125</v>
      </c>
    </row>
    <row r="421" spans="1:13" x14ac:dyDescent="0.25">
      <c r="A421" s="11" t="str">
        <f t="shared" si="32"/>
        <v>FRA_1992</v>
      </c>
      <c r="B421" t="s">
        <v>14</v>
      </c>
      <c r="C421" s="7" t="s">
        <v>47</v>
      </c>
      <c r="D421" s="6">
        <v>1992</v>
      </c>
      <c r="E421" s="34">
        <f t="shared" si="31"/>
        <v>4.9865879217783613</v>
      </c>
      <c r="F421" s="35">
        <f t="shared" si="33"/>
        <v>4.9728996753692627</v>
      </c>
      <c r="G421" s="36">
        <v>4.4599819183349609</v>
      </c>
      <c r="H421" s="36">
        <v>5.4858174324035645</v>
      </c>
      <c r="I421" s="34">
        <v>5.4716091156005859</v>
      </c>
      <c r="J421" s="35">
        <f t="shared" si="34"/>
        <v>4.8340396881103516</v>
      </c>
      <c r="K421" s="36">
        <v>6.9642858505249023</v>
      </c>
      <c r="L421" s="36">
        <v>6.4128332138061523</v>
      </c>
      <c r="M421" s="37">
        <v>1.125</v>
      </c>
    </row>
    <row r="422" spans="1:13" x14ac:dyDescent="0.25">
      <c r="A422" s="11" t="str">
        <f t="shared" si="32"/>
        <v>FRA_1993</v>
      </c>
      <c r="B422" t="s">
        <v>14</v>
      </c>
      <c r="C422" s="7" t="s">
        <v>47</v>
      </c>
      <c r="D422" s="6">
        <v>1993</v>
      </c>
      <c r="E422" s="34">
        <f t="shared" si="31"/>
        <v>4.6507798830668134</v>
      </c>
      <c r="F422" s="35">
        <f t="shared" si="33"/>
        <v>4.9728996753692627</v>
      </c>
      <c r="G422" s="36">
        <v>4.4599819183349609</v>
      </c>
      <c r="H422" s="36">
        <v>5.4858174324035645</v>
      </c>
      <c r="I422" s="34">
        <v>5.4567608833312988</v>
      </c>
      <c r="J422" s="35">
        <f t="shared" si="34"/>
        <v>4.1673730214436846</v>
      </c>
      <c r="K422" s="36">
        <v>6.9642858505249023</v>
      </c>
      <c r="L422" s="36">
        <v>4.4128332138061523</v>
      </c>
      <c r="M422" s="37">
        <v>1.125</v>
      </c>
    </row>
    <row r="423" spans="1:13" x14ac:dyDescent="0.25">
      <c r="A423" s="11" t="str">
        <f t="shared" si="32"/>
        <v>FRA_1994</v>
      </c>
      <c r="B423" t="s">
        <v>14</v>
      </c>
      <c r="C423" s="7" t="s">
        <v>47</v>
      </c>
      <c r="D423" s="6">
        <v>1994</v>
      </c>
      <c r="E423" s="34">
        <f t="shared" si="31"/>
        <v>4.6483050982157392</v>
      </c>
      <c r="F423" s="35">
        <f t="shared" si="33"/>
        <v>4.9728996753692627</v>
      </c>
      <c r="G423" s="36">
        <v>4.4599819183349609</v>
      </c>
      <c r="H423" s="36">
        <v>5.4858174324035645</v>
      </c>
      <c r="I423" s="34">
        <v>5.4419121742248535</v>
      </c>
      <c r="J423" s="35">
        <f t="shared" si="34"/>
        <v>4.1673730214436846</v>
      </c>
      <c r="K423" s="36">
        <v>6.9642858505249023</v>
      </c>
      <c r="L423" s="36">
        <v>4.4128332138061523</v>
      </c>
      <c r="M423" s="37">
        <v>1.125</v>
      </c>
    </row>
    <row r="424" spans="1:13" x14ac:dyDescent="0.25">
      <c r="A424" s="11" t="str">
        <f t="shared" si="32"/>
        <v>FRA_1995</v>
      </c>
      <c r="B424" t="s">
        <v>14</v>
      </c>
      <c r="C424" s="7" t="s">
        <v>47</v>
      </c>
      <c r="D424" s="6">
        <v>1995</v>
      </c>
      <c r="E424" s="34">
        <f t="shared" si="31"/>
        <v>4.645830313364665</v>
      </c>
      <c r="F424" s="35">
        <f t="shared" si="33"/>
        <v>4.9728996753692627</v>
      </c>
      <c r="G424" s="36">
        <v>4.4599819183349609</v>
      </c>
      <c r="H424" s="36">
        <v>5.4858174324035645</v>
      </c>
      <c r="I424" s="34">
        <v>5.4270634651184082</v>
      </c>
      <c r="J424" s="35">
        <f t="shared" si="34"/>
        <v>4.1673730214436846</v>
      </c>
      <c r="K424" s="36">
        <v>6.9642858505249023</v>
      </c>
      <c r="L424" s="36">
        <v>4.4128332138061523</v>
      </c>
      <c r="M424" s="37">
        <v>1.125</v>
      </c>
    </row>
    <row r="425" spans="1:13" x14ac:dyDescent="0.25">
      <c r="A425" s="11" t="str">
        <f t="shared" si="32"/>
        <v>FRA_1996</v>
      </c>
      <c r="B425" t="s">
        <v>14</v>
      </c>
      <c r="C425" s="7" t="s">
        <v>47</v>
      </c>
      <c r="D425" s="6">
        <v>1996</v>
      </c>
      <c r="E425" s="34">
        <f t="shared" si="31"/>
        <v>4.5016889572143555</v>
      </c>
      <c r="F425" s="35">
        <f t="shared" si="33"/>
        <v>4.9728996753692627</v>
      </c>
      <c r="G425" s="36">
        <v>4.4599819183349609</v>
      </c>
      <c r="H425" s="36">
        <v>5.4858174324035645</v>
      </c>
      <c r="I425" s="34">
        <v>4.5622153282165527</v>
      </c>
      <c r="J425" s="35">
        <f t="shared" si="34"/>
        <v>4.1673730214436846</v>
      </c>
      <c r="K425" s="36">
        <v>6.9642858505249023</v>
      </c>
      <c r="L425" s="36">
        <v>4.4128332138061523</v>
      </c>
      <c r="M425" s="37">
        <v>1.125</v>
      </c>
    </row>
    <row r="426" spans="1:13" x14ac:dyDescent="0.25">
      <c r="A426" s="11" t="str">
        <f t="shared" si="32"/>
        <v>FRA_1997</v>
      </c>
      <c r="B426" t="s">
        <v>14</v>
      </c>
      <c r="C426" s="7" t="s">
        <v>47</v>
      </c>
      <c r="D426" s="6">
        <v>1997</v>
      </c>
      <c r="E426" s="34">
        <f t="shared" si="31"/>
        <v>4.2075475454330444</v>
      </c>
      <c r="F426" s="35">
        <f t="shared" si="33"/>
        <v>4.9728996753692627</v>
      </c>
      <c r="G426" s="36">
        <v>4.4599819183349609</v>
      </c>
      <c r="H426" s="36">
        <v>5.4858174324035645</v>
      </c>
      <c r="I426" s="34">
        <v>3.5473668575286865</v>
      </c>
      <c r="J426" s="35">
        <f t="shared" si="34"/>
        <v>3.917373021443685</v>
      </c>
      <c r="K426" s="36">
        <v>6.2142858505249023</v>
      </c>
      <c r="L426" s="36">
        <v>4.4128332138061523</v>
      </c>
      <c r="M426" s="37">
        <v>1.125</v>
      </c>
    </row>
    <row r="427" spans="1:13" x14ac:dyDescent="0.25">
      <c r="A427" s="11" t="str">
        <f t="shared" si="32"/>
        <v>FRA_1998</v>
      </c>
      <c r="B427" t="s">
        <v>14</v>
      </c>
      <c r="C427" s="7" t="s">
        <v>47</v>
      </c>
      <c r="D427" s="6">
        <v>1998</v>
      </c>
      <c r="E427" s="34">
        <f t="shared" si="31"/>
        <v>4.0597697496414185</v>
      </c>
      <c r="F427" s="35">
        <f t="shared" si="33"/>
        <v>4.9728996753692627</v>
      </c>
      <c r="G427" s="36">
        <v>4.4599819183349609</v>
      </c>
      <c r="H427" s="36">
        <v>5.4858174324035645</v>
      </c>
      <c r="I427" s="34">
        <v>2.6607000827789307</v>
      </c>
      <c r="J427" s="35">
        <f t="shared" si="34"/>
        <v>3.917373021443685</v>
      </c>
      <c r="K427" s="36">
        <v>6.2142858505249023</v>
      </c>
      <c r="L427" s="36">
        <v>4.4128332138061523</v>
      </c>
      <c r="M427" s="37">
        <v>1.125</v>
      </c>
    </row>
    <row r="428" spans="1:13" x14ac:dyDescent="0.25">
      <c r="A428" s="11" t="str">
        <f t="shared" si="32"/>
        <v>FRA_1999</v>
      </c>
      <c r="B428" t="s">
        <v>14</v>
      </c>
      <c r="C428" s="7" t="s">
        <v>47</v>
      </c>
      <c r="D428" s="6">
        <v>1999</v>
      </c>
      <c r="E428" s="34">
        <f t="shared" si="31"/>
        <v>3.7492143313090005</v>
      </c>
      <c r="F428" s="35">
        <f t="shared" si="33"/>
        <v>4.7645666599273682</v>
      </c>
      <c r="G428" s="36">
        <v>4.0433158874511719</v>
      </c>
      <c r="H428" s="36">
        <v>5.4858174324035645</v>
      </c>
      <c r="I428" s="34">
        <v>2.5640335083007813</v>
      </c>
      <c r="J428" s="35">
        <f t="shared" si="34"/>
        <v>3.4673730532328286</v>
      </c>
      <c r="K428" s="36">
        <v>6.2142858505249023</v>
      </c>
      <c r="L428" s="36">
        <v>3.062833309173584</v>
      </c>
      <c r="M428" s="37">
        <v>1.125</v>
      </c>
    </row>
    <row r="429" spans="1:13" x14ac:dyDescent="0.25">
      <c r="A429" s="11" t="str">
        <f t="shared" si="32"/>
        <v>FRA_2000</v>
      </c>
      <c r="B429" t="s">
        <v>14</v>
      </c>
      <c r="C429" s="7" t="s">
        <v>47</v>
      </c>
      <c r="D429" s="6">
        <v>2000</v>
      </c>
      <c r="E429" s="34">
        <f t="shared" si="31"/>
        <v>3.5557420651117959</v>
      </c>
      <c r="F429" s="35">
        <f t="shared" si="33"/>
        <v>4.4208165407180786</v>
      </c>
      <c r="G429" s="36">
        <v>3.3558156490325928</v>
      </c>
      <c r="H429" s="36">
        <v>5.4858174324035645</v>
      </c>
      <c r="I429" s="34">
        <v>2.0907001495361328</v>
      </c>
      <c r="J429" s="35">
        <f t="shared" si="34"/>
        <v>3.4673730532328286</v>
      </c>
      <c r="K429" s="36">
        <v>6.2142858505249023</v>
      </c>
      <c r="L429" s="36">
        <v>3.062833309173584</v>
      </c>
      <c r="M429" s="37">
        <v>1.125</v>
      </c>
    </row>
    <row r="430" spans="1:13" x14ac:dyDescent="0.25">
      <c r="A430" s="11" t="str">
        <f t="shared" si="32"/>
        <v>FRA_2001</v>
      </c>
      <c r="B430" t="s">
        <v>14</v>
      </c>
      <c r="C430" s="7" t="s">
        <v>47</v>
      </c>
      <c r="D430" s="6">
        <v>2001</v>
      </c>
      <c r="E430" s="34">
        <f t="shared" si="31"/>
        <v>3.5462975899378457</v>
      </c>
      <c r="F430" s="35">
        <f t="shared" si="33"/>
        <v>4.4208165407180786</v>
      </c>
      <c r="G430" s="36">
        <v>3.3558156490325928</v>
      </c>
      <c r="H430" s="36">
        <v>5.4858174324035645</v>
      </c>
      <c r="I430" s="34">
        <v>2.0340332984924316</v>
      </c>
      <c r="J430" s="35">
        <f t="shared" si="34"/>
        <v>3.4673730532328286</v>
      </c>
      <c r="K430" s="36">
        <v>6.2142858505249023</v>
      </c>
      <c r="L430" s="36">
        <v>3.062833309173584</v>
      </c>
      <c r="M430" s="37">
        <v>1.125</v>
      </c>
    </row>
    <row r="431" spans="1:13" x14ac:dyDescent="0.25">
      <c r="A431" s="11" t="str">
        <f t="shared" si="32"/>
        <v>FRA_2002</v>
      </c>
      <c r="B431" t="s">
        <v>14</v>
      </c>
      <c r="C431" s="7" t="s">
        <v>47</v>
      </c>
      <c r="D431" s="6">
        <v>2002</v>
      </c>
      <c r="E431" s="34">
        <f t="shared" si="31"/>
        <v>3.1600197950998941</v>
      </c>
      <c r="F431" s="35">
        <f t="shared" si="33"/>
        <v>3.7958164215087891</v>
      </c>
      <c r="G431" s="36">
        <v>2.1058154106140137</v>
      </c>
      <c r="H431" s="36">
        <v>5.4858174324035645</v>
      </c>
      <c r="I431" s="34">
        <v>1.9663667678833008</v>
      </c>
      <c r="J431" s="35">
        <f t="shared" si="34"/>
        <v>3.1340397198994956</v>
      </c>
      <c r="K431" s="36">
        <v>6.2142858505249023</v>
      </c>
      <c r="L431" s="36">
        <v>2.062833309173584</v>
      </c>
      <c r="M431" s="37">
        <v>1.125</v>
      </c>
    </row>
    <row r="432" spans="1:13" x14ac:dyDescent="0.25">
      <c r="A432" s="11" t="str">
        <f t="shared" si="32"/>
        <v>FRA_2003</v>
      </c>
      <c r="B432" t="s">
        <v>14</v>
      </c>
      <c r="C432" s="7" t="s">
        <v>47</v>
      </c>
      <c r="D432" s="6">
        <v>2003</v>
      </c>
      <c r="E432" s="34">
        <f t="shared" si="31"/>
        <v>2.9849364360173545</v>
      </c>
      <c r="F432" s="35">
        <f t="shared" si="33"/>
        <v>3.3283164501190186</v>
      </c>
      <c r="G432" s="36">
        <v>2.1058154106140137</v>
      </c>
      <c r="H432" s="36">
        <v>4.5508174896240234</v>
      </c>
      <c r="I432" s="34">
        <v>1.8508665561676025</v>
      </c>
      <c r="J432" s="35">
        <f t="shared" si="34"/>
        <v>3.1340397198994956</v>
      </c>
      <c r="K432" s="36">
        <v>6.2142858505249023</v>
      </c>
      <c r="L432" s="36">
        <v>2.062833309173584</v>
      </c>
      <c r="M432" s="37">
        <v>1.125</v>
      </c>
    </row>
    <row r="433" spans="1:13" x14ac:dyDescent="0.25">
      <c r="A433" s="11" t="str">
        <f t="shared" si="32"/>
        <v>FRA_2004</v>
      </c>
      <c r="B433" t="s">
        <v>14</v>
      </c>
      <c r="C433" s="7" t="s">
        <v>47</v>
      </c>
      <c r="D433" s="6">
        <v>2004</v>
      </c>
      <c r="E433" s="34">
        <f t="shared" si="31"/>
        <v>2.5931587219238281</v>
      </c>
      <c r="F433" s="35">
        <f t="shared" si="33"/>
        <v>3.0114414691925049</v>
      </c>
      <c r="G433" s="36">
        <v>1.9651904106140137</v>
      </c>
      <c r="H433" s="36">
        <v>4.0576925277709961</v>
      </c>
      <c r="I433" s="34">
        <v>1.5889501571655273</v>
      </c>
      <c r="J433" s="35">
        <f t="shared" si="34"/>
        <v>2.6490397453308105</v>
      </c>
      <c r="K433" s="36">
        <v>5.0892858505249023</v>
      </c>
      <c r="L433" s="36">
        <v>1.7328333854675293</v>
      </c>
      <c r="M433" s="37">
        <v>1.125</v>
      </c>
    </row>
    <row r="434" spans="1:13" x14ac:dyDescent="0.25">
      <c r="A434" s="11" t="str">
        <f t="shared" si="32"/>
        <v>FRA_2005</v>
      </c>
      <c r="B434" t="s">
        <v>14</v>
      </c>
      <c r="C434" s="7" t="s">
        <v>47</v>
      </c>
      <c r="D434" s="6">
        <v>2005</v>
      </c>
      <c r="E434" s="34">
        <f t="shared" si="31"/>
        <v>2.5249225695927939</v>
      </c>
      <c r="F434" s="35">
        <f t="shared" si="33"/>
        <v>2.6722913980484009</v>
      </c>
      <c r="G434" s="36">
        <v>2.3401904106140137</v>
      </c>
      <c r="H434" s="36">
        <v>3.0043923854827881</v>
      </c>
      <c r="I434" s="34">
        <v>1.4828333854675293</v>
      </c>
      <c r="J434" s="35">
        <f t="shared" si="34"/>
        <v>2.7740397453308105</v>
      </c>
      <c r="K434" s="36">
        <v>4.7142858505249023</v>
      </c>
      <c r="L434" s="36">
        <v>1.7328333854675293</v>
      </c>
      <c r="M434" s="37">
        <v>1.875</v>
      </c>
    </row>
    <row r="435" spans="1:13" x14ac:dyDescent="0.25">
      <c r="A435" s="11" t="str">
        <f t="shared" si="32"/>
        <v>FRA_2006</v>
      </c>
      <c r="B435" t="s">
        <v>14</v>
      </c>
      <c r="C435" s="7" t="s">
        <v>47</v>
      </c>
      <c r="D435" s="6">
        <v>2006</v>
      </c>
      <c r="E435" s="34">
        <f t="shared" si="31"/>
        <v>2.3680114547411599</v>
      </c>
      <c r="F435" s="35">
        <f t="shared" si="33"/>
        <v>2.5472913980484009</v>
      </c>
      <c r="G435" s="36">
        <v>2.3401904106140137</v>
      </c>
      <c r="H435" s="36">
        <v>2.7543923854827881</v>
      </c>
      <c r="I435" s="34">
        <v>1.3613667488098145</v>
      </c>
      <c r="J435" s="35">
        <f t="shared" si="34"/>
        <v>2.5840397278467813</v>
      </c>
      <c r="K435" s="36">
        <v>4.7142858505249023</v>
      </c>
      <c r="L435" s="36">
        <v>1.1628333330154419</v>
      </c>
      <c r="M435" s="37">
        <v>1.875</v>
      </c>
    </row>
    <row r="436" spans="1:13" x14ac:dyDescent="0.25">
      <c r="A436" s="11" t="str">
        <f t="shared" si="32"/>
        <v>FRA_2007</v>
      </c>
      <c r="B436" t="s">
        <v>14</v>
      </c>
      <c r="C436" s="7" t="s">
        <v>47</v>
      </c>
      <c r="D436" s="6">
        <v>2007</v>
      </c>
      <c r="E436" s="34">
        <f t="shared" si="31"/>
        <v>2.2390031516551971</v>
      </c>
      <c r="F436" s="35">
        <f t="shared" si="33"/>
        <v>2.3169997930526733</v>
      </c>
      <c r="G436" s="36">
        <v>2.0296070575714111</v>
      </c>
      <c r="H436" s="36">
        <v>2.6043925285339355</v>
      </c>
      <c r="I436" s="34">
        <v>1.2399001121520996</v>
      </c>
      <c r="J436" s="35">
        <f t="shared" si="34"/>
        <v>2.5200397372245789</v>
      </c>
      <c r="K436" s="36">
        <v>4.7142858505249023</v>
      </c>
      <c r="L436" s="36">
        <v>0.97083336114883423</v>
      </c>
      <c r="M436" s="37">
        <v>1.875</v>
      </c>
    </row>
    <row r="437" spans="1:13" x14ac:dyDescent="0.25">
      <c r="A437" s="11" t="str">
        <f t="shared" si="32"/>
        <v>FRA_2008</v>
      </c>
      <c r="B437" t="s">
        <v>14</v>
      </c>
      <c r="C437" s="7" t="s">
        <v>47</v>
      </c>
      <c r="D437" s="6">
        <v>2008</v>
      </c>
      <c r="E437" s="34">
        <f t="shared" si="31"/>
        <v>2.2323656479517617</v>
      </c>
      <c r="F437" s="35">
        <f t="shared" si="33"/>
        <v>2.3164373636245728</v>
      </c>
      <c r="G437" s="36">
        <v>2.02848219871521</v>
      </c>
      <c r="H437" s="36">
        <v>2.6043925285339355</v>
      </c>
      <c r="I437" s="34">
        <v>1.2146999835968018</v>
      </c>
      <c r="J437" s="35">
        <f t="shared" si="34"/>
        <v>2.5155397256215415</v>
      </c>
      <c r="K437" s="36">
        <v>4.7142858505249023</v>
      </c>
      <c r="L437" s="36">
        <v>0.95733332633972168</v>
      </c>
      <c r="M437" s="37">
        <v>1.875</v>
      </c>
    </row>
    <row r="438" spans="1:13" x14ac:dyDescent="0.25">
      <c r="A438" s="11" t="str">
        <f t="shared" si="32"/>
        <v>FRA_2009</v>
      </c>
      <c r="B438" t="s">
        <v>14</v>
      </c>
      <c r="C438" s="7" t="s">
        <v>47</v>
      </c>
      <c r="D438" s="6">
        <v>2009</v>
      </c>
      <c r="E438" s="34">
        <f t="shared" ref="E438:E511" si="36">IF(AND(G438=".",H438=".",I438=".",K438=".",L438=".",M438="."),".",AVERAGE(G438,H438,I438,K438,L438,M438))</f>
        <v>2.1262614329655967</v>
      </c>
      <c r="F438" s="35">
        <f t="shared" si="33"/>
        <v>2.0175247192382813</v>
      </c>
      <c r="G438" s="36">
        <v>2.0273571014404297</v>
      </c>
      <c r="H438" s="36">
        <v>2.0076923370361328</v>
      </c>
      <c r="I438" s="34">
        <v>1.1893999576568604</v>
      </c>
      <c r="J438" s="35">
        <f t="shared" si="34"/>
        <v>2.5110397338867188</v>
      </c>
      <c r="K438" s="36">
        <v>4.7142858505249023</v>
      </c>
      <c r="L438" s="36">
        <v>0.94383335113525391</v>
      </c>
      <c r="M438" s="37">
        <v>1.875</v>
      </c>
    </row>
    <row r="439" spans="1:13" x14ac:dyDescent="0.25">
      <c r="A439" s="11" t="str">
        <f t="shared" si="32"/>
        <v>FRA_2010</v>
      </c>
      <c r="B439" t="s">
        <v>14</v>
      </c>
      <c r="C439" s="7" t="s">
        <v>47</v>
      </c>
      <c r="D439" s="6">
        <v>2010</v>
      </c>
      <c r="E439" s="34">
        <f t="shared" si="36"/>
        <v>2.1198516984780631</v>
      </c>
      <c r="F439" s="35">
        <f t="shared" si="33"/>
        <v>2.0169621706008911</v>
      </c>
      <c r="G439" s="36">
        <v>2.0262320041656494</v>
      </c>
      <c r="H439" s="36">
        <v>2.0076923370361328</v>
      </c>
      <c r="I439" s="34">
        <v>1.1655666828155518</v>
      </c>
      <c r="J439" s="35">
        <f t="shared" si="34"/>
        <v>2.5065397222836814</v>
      </c>
      <c r="K439" s="36">
        <v>4.7142858505249023</v>
      </c>
      <c r="L439" s="36">
        <v>0.93033331632614136</v>
      </c>
      <c r="M439" s="37">
        <v>1.875</v>
      </c>
    </row>
    <row r="440" spans="1:13" x14ac:dyDescent="0.25">
      <c r="A440" s="11" t="str">
        <f t="shared" si="32"/>
        <v>FRA_2011</v>
      </c>
      <c r="B440" t="s">
        <v>14</v>
      </c>
      <c r="C440" s="7" t="s">
        <v>47</v>
      </c>
      <c r="D440" s="6">
        <v>2011</v>
      </c>
      <c r="E440" s="34">
        <f t="shared" si="36"/>
        <v>2.0522364675998688</v>
      </c>
      <c r="F440" s="35">
        <f t="shared" si="33"/>
        <v>1.8288997411727905</v>
      </c>
      <c r="G440" s="36">
        <v>1.6501071453094482</v>
      </c>
      <c r="H440" s="36">
        <v>2.0076923370361328</v>
      </c>
      <c r="I440" s="34">
        <v>1.1495001316070557</v>
      </c>
      <c r="J440" s="35">
        <f t="shared" si="34"/>
        <v>2.5020397305488586</v>
      </c>
      <c r="K440" s="36">
        <v>4.7142858505249023</v>
      </c>
      <c r="L440" s="36">
        <v>0.91683334112167358</v>
      </c>
      <c r="M440" s="37">
        <v>1.875</v>
      </c>
    </row>
    <row r="441" spans="1:13" x14ac:dyDescent="0.25">
      <c r="A441" s="11" t="str">
        <f t="shared" si="32"/>
        <v>FRA_2012</v>
      </c>
      <c r="B441" t="s">
        <v>14</v>
      </c>
      <c r="C441" s="7" t="s">
        <v>47</v>
      </c>
      <c r="D441" s="6">
        <v>2012</v>
      </c>
      <c r="E441" s="34">
        <f t="shared" si="36"/>
        <v>2.047021190325419</v>
      </c>
      <c r="F441" s="35">
        <f t="shared" si="33"/>
        <v>1.8283373117446899</v>
      </c>
      <c r="G441" s="36">
        <v>1.6489822864532471</v>
      </c>
      <c r="H441" s="36">
        <v>2.0076923370361328</v>
      </c>
      <c r="I441" s="34">
        <v>1.1328333616256714</v>
      </c>
      <c r="J441" s="35">
        <f t="shared" si="34"/>
        <v>2.4975397189458213</v>
      </c>
      <c r="K441" s="36">
        <v>4.7142858505249023</v>
      </c>
      <c r="L441" s="36">
        <v>0.90333330631256104</v>
      </c>
      <c r="M441" s="37">
        <v>1.875</v>
      </c>
    </row>
    <row r="442" spans="1:13" x14ac:dyDescent="0.25">
      <c r="A442" s="11" t="str">
        <f t="shared" si="32"/>
        <v>FRA_2013</v>
      </c>
      <c r="B442" t="s">
        <v>14</v>
      </c>
      <c r="C442" s="7" t="s">
        <v>47</v>
      </c>
      <c r="D442" s="6">
        <v>2013</v>
      </c>
      <c r="E442" s="34">
        <f t="shared" si="36"/>
        <v>2.0392281214396157</v>
      </c>
      <c r="F442" s="35">
        <f t="shared" si="33"/>
        <v>1.8277747631072998</v>
      </c>
      <c r="G442" s="36">
        <v>1.6478571891784668</v>
      </c>
      <c r="H442" s="36">
        <v>2.0076923370361328</v>
      </c>
      <c r="I442" s="34">
        <v>1.1007000207901001</v>
      </c>
      <c r="J442" s="35">
        <f t="shared" si="34"/>
        <v>2.4930397272109985</v>
      </c>
      <c r="K442" s="36">
        <v>4.7142858505249023</v>
      </c>
      <c r="L442" s="36">
        <v>0.88983333110809326</v>
      </c>
      <c r="M442" s="37">
        <v>1.875</v>
      </c>
    </row>
    <row r="443" spans="1:13" x14ac:dyDescent="0.25">
      <c r="A443" s="11" t="str">
        <f t="shared" si="32"/>
        <v>FRA_2014</v>
      </c>
      <c r="B443" t="s">
        <v>14</v>
      </c>
      <c r="C443" s="7" t="s">
        <v>47</v>
      </c>
      <c r="D443" s="6">
        <v>2014</v>
      </c>
      <c r="E443" s="34">
        <f t="shared" ref="E443:E447" si="37">IF(AND(G443=".",H443=".",I443=".",K443=".",L443=".",M443="."),".",AVERAGE(G443,H443,I443,K443,L443,M443))</f>
        <v>2.0362872083981833</v>
      </c>
      <c r="F443" s="35">
        <f t="shared" si="33"/>
        <v>1.8223153352737427</v>
      </c>
      <c r="G443" s="36">
        <v>1.6469999551773071</v>
      </c>
      <c r="H443" s="36">
        <v>1.9976307153701782</v>
      </c>
      <c r="I443" s="34">
        <v>1.0955400466918945</v>
      </c>
      <c r="J443" s="35">
        <f t="shared" si="34"/>
        <v>2.4925175110499063</v>
      </c>
      <c r="K443" s="36">
        <v>4.7142858505249023</v>
      </c>
      <c r="L443" s="36">
        <v>0.88826668262481689</v>
      </c>
      <c r="M443" s="37">
        <v>1.875</v>
      </c>
    </row>
    <row r="444" spans="1:13" x14ac:dyDescent="0.25">
      <c r="A444" s="11" t="str">
        <f t="shared" si="32"/>
        <v>FRA_2015</v>
      </c>
      <c r="B444" t="s">
        <v>14</v>
      </c>
      <c r="C444" s="7" t="s">
        <v>47</v>
      </c>
      <c r="D444" s="6">
        <v>2015</v>
      </c>
      <c r="E444" s="34">
        <f t="shared" si="37"/>
        <v>2.0833462973435721</v>
      </c>
      <c r="F444" s="35">
        <f t="shared" si="33"/>
        <v>1.8168560266494751</v>
      </c>
      <c r="G444" s="36">
        <v>1.646142840385437</v>
      </c>
      <c r="H444" s="36">
        <v>1.9875692129135132</v>
      </c>
      <c r="I444" s="34">
        <v>1.0903799533843994</v>
      </c>
      <c r="J444" s="35">
        <f t="shared" si="34"/>
        <v>2.5919952591260276</v>
      </c>
      <c r="K444" s="36">
        <v>4.7142858505249023</v>
      </c>
      <c r="L444" s="36">
        <v>0.88669997453689575</v>
      </c>
      <c r="M444" s="37">
        <v>2.1749999523162842</v>
      </c>
    </row>
    <row r="445" spans="1:13" x14ac:dyDescent="0.25">
      <c r="A445" s="11" t="str">
        <f t="shared" si="32"/>
        <v>FRA_2016</v>
      </c>
      <c r="B445" t="s">
        <v>14</v>
      </c>
      <c r="C445" s="7" t="s">
        <v>47</v>
      </c>
      <c r="D445" s="6">
        <v>2016</v>
      </c>
      <c r="E445" s="34">
        <f t="shared" si="37"/>
        <v>2.080405424038569</v>
      </c>
      <c r="F445" s="35">
        <f t="shared" si="33"/>
        <v>1.8113967180252075</v>
      </c>
      <c r="G445" s="36">
        <v>1.6452857255935669</v>
      </c>
      <c r="H445" s="36">
        <v>1.9775077104568481</v>
      </c>
      <c r="I445" s="34">
        <v>1.0852199792861938</v>
      </c>
      <c r="J445" s="35">
        <f t="shared" si="34"/>
        <v>2.5914730429649353</v>
      </c>
      <c r="K445" s="36">
        <v>4.7142858505249023</v>
      </c>
      <c r="L445" s="36">
        <v>0.88513332605361938</v>
      </c>
      <c r="M445" s="37">
        <v>2.1749999523162842</v>
      </c>
    </row>
    <row r="446" spans="1:13" x14ac:dyDescent="0.25">
      <c r="A446" s="11" t="str">
        <f t="shared" si="32"/>
        <v>FRA_2017</v>
      </c>
      <c r="B446" t="s">
        <v>14</v>
      </c>
      <c r="C446" s="7" t="s">
        <v>47</v>
      </c>
      <c r="D446" s="6">
        <v>2017</v>
      </c>
      <c r="E446" s="34">
        <f t="shared" si="37"/>
        <v>2.0774645507335663</v>
      </c>
      <c r="F446" s="35">
        <f t="shared" si="33"/>
        <v>1.8059374094009399</v>
      </c>
      <c r="G446" s="36">
        <v>1.6444286108016968</v>
      </c>
      <c r="H446" s="36">
        <v>1.9674462080001831</v>
      </c>
      <c r="I446" s="34">
        <v>1.0800600051879883</v>
      </c>
      <c r="J446" s="35">
        <f t="shared" si="34"/>
        <v>2.590950826803843</v>
      </c>
      <c r="K446" s="36">
        <v>4.7142858505249023</v>
      </c>
      <c r="L446" s="36">
        <v>0.88356667757034302</v>
      </c>
      <c r="M446" s="37">
        <v>2.1749999523162842</v>
      </c>
    </row>
    <row r="447" spans="1:13" x14ac:dyDescent="0.25">
      <c r="A447" s="11" t="str">
        <f t="shared" si="32"/>
        <v>FRA_2018</v>
      </c>
      <c r="B447" t="s">
        <v>14</v>
      </c>
      <c r="C447" s="7" t="s">
        <v>47</v>
      </c>
      <c r="D447" s="6">
        <v>2018</v>
      </c>
      <c r="E447" s="34">
        <f t="shared" si="37"/>
        <v>1.9016451438268025</v>
      </c>
      <c r="F447" s="35">
        <f t="shared" si="33"/>
        <v>1.7812472581863403</v>
      </c>
      <c r="G447" s="36">
        <v>1.6435714960098267</v>
      </c>
      <c r="H447" s="36">
        <v>1.918923020362854</v>
      </c>
      <c r="I447" s="34">
        <v>0.77489995956420898</v>
      </c>
      <c r="J447" s="35">
        <f t="shared" si="34"/>
        <v>2.3574921290079751</v>
      </c>
      <c r="K447" s="36">
        <v>4.7142858505249023</v>
      </c>
      <c r="L447" s="36">
        <v>0.71533334255218506</v>
      </c>
      <c r="M447" s="37">
        <v>1.6428571939468384</v>
      </c>
    </row>
    <row r="448" spans="1:13" x14ac:dyDescent="0.25">
      <c r="A448" s="11" t="str">
        <f t="shared" si="32"/>
        <v>DEU_1975</v>
      </c>
      <c r="B448" s="14" t="s">
        <v>15</v>
      </c>
      <c r="C448" s="8" t="s">
        <v>48</v>
      </c>
      <c r="D448" s="4">
        <v>1975</v>
      </c>
      <c r="E448" s="30">
        <f t="shared" si="36"/>
        <v>5.1668708324432373</v>
      </c>
      <c r="F448" s="31">
        <f t="shared" si="33"/>
        <v>3.4734630584716797</v>
      </c>
      <c r="G448" s="32">
        <v>4.3303394317626953</v>
      </c>
      <c r="H448" s="32">
        <v>2.6165866851806641</v>
      </c>
      <c r="I448" s="30">
        <v>5.7369999885559082</v>
      </c>
      <c r="J448" s="31">
        <f t="shared" si="34"/>
        <v>6.1057662963867188</v>
      </c>
      <c r="K448" s="32">
        <v>6.75</v>
      </c>
      <c r="L448" s="32">
        <v>5.6387271881103516</v>
      </c>
      <c r="M448" s="33">
        <v>5.9285717010498047</v>
      </c>
    </row>
    <row r="449" spans="1:13" x14ac:dyDescent="0.25">
      <c r="A449" s="11" t="str">
        <f t="shared" si="32"/>
        <v>DEU_1976</v>
      </c>
      <c r="B449" t="s">
        <v>15</v>
      </c>
      <c r="C449" s="8" t="s">
        <v>48</v>
      </c>
      <c r="D449" s="4">
        <v>1976</v>
      </c>
      <c r="E449" s="30">
        <f t="shared" si="36"/>
        <v>5.1668708324432373</v>
      </c>
      <c r="F449" s="31">
        <f t="shared" si="33"/>
        <v>3.4734630584716797</v>
      </c>
      <c r="G449" s="32">
        <v>4.3303394317626953</v>
      </c>
      <c r="H449" s="32">
        <v>2.6165866851806641</v>
      </c>
      <c r="I449" s="30">
        <v>5.7369999885559082</v>
      </c>
      <c r="J449" s="31">
        <f t="shared" si="34"/>
        <v>6.1057662963867188</v>
      </c>
      <c r="K449" s="32">
        <v>6.75</v>
      </c>
      <c r="L449" s="32">
        <v>5.6387271881103516</v>
      </c>
      <c r="M449" s="33">
        <v>5.9285717010498047</v>
      </c>
    </row>
    <row r="450" spans="1:13" x14ac:dyDescent="0.25">
      <c r="A450" s="11" t="str">
        <f t="shared" si="32"/>
        <v>DEU_1977</v>
      </c>
      <c r="B450" t="s">
        <v>15</v>
      </c>
      <c r="C450" s="8" t="s">
        <v>48</v>
      </c>
      <c r="D450" s="4">
        <v>1977</v>
      </c>
      <c r="E450" s="30">
        <f t="shared" si="36"/>
        <v>5.1668708324432373</v>
      </c>
      <c r="F450" s="31">
        <f t="shared" si="33"/>
        <v>3.4734630584716797</v>
      </c>
      <c r="G450" s="32">
        <v>4.3303394317626953</v>
      </c>
      <c r="H450" s="32">
        <v>2.6165866851806641</v>
      </c>
      <c r="I450" s="30">
        <v>5.7369999885559082</v>
      </c>
      <c r="J450" s="31">
        <f t="shared" si="34"/>
        <v>6.1057662963867188</v>
      </c>
      <c r="K450" s="32">
        <v>6.75</v>
      </c>
      <c r="L450" s="32">
        <v>5.6387271881103516</v>
      </c>
      <c r="M450" s="33">
        <v>5.9285717010498047</v>
      </c>
    </row>
    <row r="451" spans="1:13" x14ac:dyDescent="0.25">
      <c r="A451" s="11" t="str">
        <f t="shared" si="32"/>
        <v>DEU_1978</v>
      </c>
      <c r="B451" t="s">
        <v>15</v>
      </c>
      <c r="C451" s="8" t="s">
        <v>48</v>
      </c>
      <c r="D451" s="4">
        <v>1978</v>
      </c>
      <c r="E451" s="30">
        <f t="shared" si="36"/>
        <v>5.1668708324432373</v>
      </c>
      <c r="F451" s="31">
        <f t="shared" si="33"/>
        <v>3.4734630584716797</v>
      </c>
      <c r="G451" s="32">
        <v>4.3303394317626953</v>
      </c>
      <c r="H451" s="32">
        <v>2.6165866851806641</v>
      </c>
      <c r="I451" s="30">
        <v>5.7369999885559082</v>
      </c>
      <c r="J451" s="31">
        <f t="shared" si="34"/>
        <v>6.1057662963867188</v>
      </c>
      <c r="K451" s="32">
        <v>6.75</v>
      </c>
      <c r="L451" s="32">
        <v>5.6387271881103516</v>
      </c>
      <c r="M451" s="33">
        <v>5.9285717010498047</v>
      </c>
    </row>
    <row r="452" spans="1:13" x14ac:dyDescent="0.25">
      <c r="A452" s="11" t="str">
        <f t="shared" si="32"/>
        <v>DEU_1979</v>
      </c>
      <c r="B452" t="s">
        <v>15</v>
      </c>
      <c r="C452" s="8" t="s">
        <v>48</v>
      </c>
      <c r="D452" s="4">
        <v>1979</v>
      </c>
      <c r="E452" s="30">
        <f t="shared" si="36"/>
        <v>5.1668708324432373</v>
      </c>
      <c r="F452" s="31">
        <f t="shared" si="33"/>
        <v>3.4734630584716797</v>
      </c>
      <c r="G452" s="32">
        <v>4.3303394317626953</v>
      </c>
      <c r="H452" s="32">
        <v>2.6165866851806641</v>
      </c>
      <c r="I452" s="30">
        <v>5.7369999885559082</v>
      </c>
      <c r="J452" s="31">
        <f t="shared" si="34"/>
        <v>6.1057662963867188</v>
      </c>
      <c r="K452" s="32">
        <v>6.75</v>
      </c>
      <c r="L452" s="32">
        <v>5.6387271881103516</v>
      </c>
      <c r="M452" s="33">
        <v>5.9285717010498047</v>
      </c>
    </row>
    <row r="453" spans="1:13" x14ac:dyDescent="0.25">
      <c r="A453" s="11" t="str">
        <f t="shared" si="32"/>
        <v>DEU_1980</v>
      </c>
      <c r="B453" t="s">
        <v>15</v>
      </c>
      <c r="C453" s="8" t="s">
        <v>48</v>
      </c>
      <c r="D453" s="4">
        <v>1980</v>
      </c>
      <c r="E453" s="30">
        <f t="shared" si="36"/>
        <v>5.1668708324432373</v>
      </c>
      <c r="F453" s="31">
        <f t="shared" si="33"/>
        <v>3.4734630584716797</v>
      </c>
      <c r="G453" s="32">
        <v>4.3303394317626953</v>
      </c>
      <c r="H453" s="32">
        <v>2.6165866851806641</v>
      </c>
      <c r="I453" s="30">
        <v>5.7369999885559082</v>
      </c>
      <c r="J453" s="31">
        <f t="shared" si="34"/>
        <v>6.1057662963867188</v>
      </c>
      <c r="K453" s="32">
        <v>6.75</v>
      </c>
      <c r="L453" s="32">
        <v>5.6387271881103516</v>
      </c>
      <c r="M453" s="33">
        <v>5.9285717010498047</v>
      </c>
    </row>
    <row r="454" spans="1:13" x14ac:dyDescent="0.25">
      <c r="A454" s="11" t="str">
        <f t="shared" si="32"/>
        <v>DEU_1981</v>
      </c>
      <c r="B454" t="s">
        <v>15</v>
      </c>
      <c r="C454" s="8" t="s">
        <v>48</v>
      </c>
      <c r="D454" s="4">
        <v>1981</v>
      </c>
      <c r="E454" s="30">
        <f t="shared" si="36"/>
        <v>5.1668708324432373</v>
      </c>
      <c r="F454" s="31">
        <f t="shared" si="33"/>
        <v>3.4734630584716797</v>
      </c>
      <c r="G454" s="32">
        <v>4.3303394317626953</v>
      </c>
      <c r="H454" s="32">
        <v>2.6165866851806641</v>
      </c>
      <c r="I454" s="30">
        <v>5.7369999885559082</v>
      </c>
      <c r="J454" s="31">
        <f t="shared" si="34"/>
        <v>6.1057662963867188</v>
      </c>
      <c r="K454" s="32">
        <v>6.75</v>
      </c>
      <c r="L454" s="32">
        <v>5.6387271881103516</v>
      </c>
      <c r="M454" s="33">
        <v>5.9285717010498047</v>
      </c>
    </row>
    <row r="455" spans="1:13" x14ac:dyDescent="0.25">
      <c r="A455" s="11" t="str">
        <f t="shared" si="32"/>
        <v>DEU_1982</v>
      </c>
      <c r="B455" t="s">
        <v>15</v>
      </c>
      <c r="C455" s="8" t="s">
        <v>48</v>
      </c>
      <c r="D455" s="4">
        <v>1982</v>
      </c>
      <c r="E455" s="30">
        <f t="shared" si="36"/>
        <v>5.1668708324432373</v>
      </c>
      <c r="F455" s="31">
        <f t="shared" si="33"/>
        <v>3.4734630584716797</v>
      </c>
      <c r="G455" s="32">
        <v>4.3303394317626953</v>
      </c>
      <c r="H455" s="32">
        <v>2.6165866851806641</v>
      </c>
      <c r="I455" s="30">
        <v>5.7369999885559082</v>
      </c>
      <c r="J455" s="31">
        <f t="shared" si="34"/>
        <v>6.1057662963867188</v>
      </c>
      <c r="K455" s="32">
        <v>6.75</v>
      </c>
      <c r="L455" s="32">
        <v>5.6387271881103516</v>
      </c>
      <c r="M455" s="33">
        <v>5.9285717010498047</v>
      </c>
    </row>
    <row r="456" spans="1:13" x14ac:dyDescent="0.25">
      <c r="A456" s="11" t="str">
        <f t="shared" si="32"/>
        <v>DEU_1983</v>
      </c>
      <c r="B456" t="s">
        <v>15</v>
      </c>
      <c r="C456" s="8" t="s">
        <v>48</v>
      </c>
      <c r="D456" s="4">
        <v>1983</v>
      </c>
      <c r="E456" s="30">
        <f t="shared" si="36"/>
        <v>5.1668708324432373</v>
      </c>
      <c r="F456" s="31">
        <f t="shared" si="33"/>
        <v>3.4734630584716797</v>
      </c>
      <c r="G456" s="32">
        <v>4.3303394317626953</v>
      </c>
      <c r="H456" s="32">
        <v>2.6165866851806641</v>
      </c>
      <c r="I456" s="30">
        <v>5.7369999885559082</v>
      </c>
      <c r="J456" s="31">
        <f t="shared" si="34"/>
        <v>6.1057662963867188</v>
      </c>
      <c r="K456" s="32">
        <v>6.75</v>
      </c>
      <c r="L456" s="32">
        <v>5.6387271881103516</v>
      </c>
      <c r="M456" s="33">
        <v>5.9285717010498047</v>
      </c>
    </row>
    <row r="457" spans="1:13" x14ac:dyDescent="0.25">
      <c r="A457" s="11" t="str">
        <f t="shared" ref="A457:A520" si="38">B457&amp;"_"&amp;D457</f>
        <v>DEU_1984</v>
      </c>
      <c r="B457" t="s">
        <v>15</v>
      </c>
      <c r="C457" s="8" t="s">
        <v>48</v>
      </c>
      <c r="D457" s="4">
        <v>1984</v>
      </c>
      <c r="E457" s="30">
        <f t="shared" si="36"/>
        <v>5.1668708324432373</v>
      </c>
      <c r="F457" s="31">
        <f t="shared" ref="F457:F520" si="39">AVERAGE(G457:H457)</f>
        <v>3.4734630584716797</v>
      </c>
      <c r="G457" s="32">
        <v>4.3303394317626953</v>
      </c>
      <c r="H457" s="32">
        <v>2.6165866851806641</v>
      </c>
      <c r="I457" s="30">
        <v>5.7369999885559082</v>
      </c>
      <c r="J457" s="31">
        <f t="shared" ref="J457:J520" si="40">AVERAGE(K457:M457)</f>
        <v>6.1057662963867188</v>
      </c>
      <c r="K457" s="32">
        <v>6.75</v>
      </c>
      <c r="L457" s="32">
        <v>5.6387271881103516</v>
      </c>
      <c r="M457" s="33">
        <v>5.9285717010498047</v>
      </c>
    </row>
    <row r="458" spans="1:13" x14ac:dyDescent="0.25">
      <c r="A458" s="11" t="str">
        <f t="shared" si="38"/>
        <v>DEU_1985</v>
      </c>
      <c r="B458" t="s">
        <v>15</v>
      </c>
      <c r="C458" s="8" t="s">
        <v>48</v>
      </c>
      <c r="D458" s="4">
        <v>1985</v>
      </c>
      <c r="E458" s="30">
        <f t="shared" si="36"/>
        <v>5.1776707967122393</v>
      </c>
      <c r="F458" s="31">
        <f t="shared" si="39"/>
        <v>3.4734630584716797</v>
      </c>
      <c r="G458" s="32">
        <v>4.3303394317626953</v>
      </c>
      <c r="H458" s="32">
        <v>2.6165866851806641</v>
      </c>
      <c r="I458" s="30">
        <v>5.7369999885559082</v>
      </c>
      <c r="J458" s="31">
        <f t="shared" si="40"/>
        <v>6.1273662249247236</v>
      </c>
      <c r="K458" s="32">
        <v>6.75</v>
      </c>
      <c r="L458" s="32">
        <v>5.7035269737243652</v>
      </c>
      <c r="M458" s="33">
        <v>5.9285717010498047</v>
      </c>
    </row>
    <row r="459" spans="1:13" x14ac:dyDescent="0.25">
      <c r="A459" s="11" t="str">
        <f t="shared" si="38"/>
        <v>DEU_1986</v>
      </c>
      <c r="B459" t="s">
        <v>15</v>
      </c>
      <c r="C459" s="8" t="s">
        <v>48</v>
      </c>
      <c r="D459" s="4">
        <v>1986</v>
      </c>
      <c r="E459" s="30">
        <f t="shared" si="36"/>
        <v>5.1583124796549482</v>
      </c>
      <c r="F459" s="31">
        <f t="shared" si="39"/>
        <v>3.4734630584716797</v>
      </c>
      <c r="G459" s="32">
        <v>4.3303394317626953</v>
      </c>
      <c r="H459" s="32">
        <v>2.6165866851806641</v>
      </c>
      <c r="I459" s="30">
        <v>5.7369999885559082</v>
      </c>
      <c r="J459" s="31">
        <f t="shared" si="40"/>
        <v>6.0886495908101397</v>
      </c>
      <c r="K459" s="32">
        <v>6.75</v>
      </c>
      <c r="L459" s="32">
        <v>5.5873770713806152</v>
      </c>
      <c r="M459" s="33">
        <v>5.9285717010498047</v>
      </c>
    </row>
    <row r="460" spans="1:13" x14ac:dyDescent="0.25">
      <c r="A460" s="11" t="str">
        <f t="shared" si="38"/>
        <v>DEU_1987</v>
      </c>
      <c r="B460" t="s">
        <v>15</v>
      </c>
      <c r="C460" s="8" t="s">
        <v>48</v>
      </c>
      <c r="D460" s="4">
        <v>1987</v>
      </c>
      <c r="E460" s="30">
        <f t="shared" si="36"/>
        <v>5.1389541625976563</v>
      </c>
      <c r="F460" s="31">
        <f t="shared" si="39"/>
        <v>3.4734630584716797</v>
      </c>
      <c r="G460" s="32">
        <v>4.3303394317626953</v>
      </c>
      <c r="H460" s="32">
        <v>2.6165866851806641</v>
      </c>
      <c r="I460" s="30">
        <v>5.7369999885559082</v>
      </c>
      <c r="J460" s="31">
        <f t="shared" si="40"/>
        <v>6.0499329566955566</v>
      </c>
      <c r="K460" s="32">
        <v>6.75</v>
      </c>
      <c r="L460" s="32">
        <v>5.4712271690368652</v>
      </c>
      <c r="M460" s="33">
        <v>5.9285717010498047</v>
      </c>
    </row>
    <row r="461" spans="1:13" x14ac:dyDescent="0.25">
      <c r="A461" s="11" t="str">
        <f t="shared" si="38"/>
        <v>DEU_1988</v>
      </c>
      <c r="B461" t="s">
        <v>15</v>
      </c>
      <c r="C461" s="8" t="s">
        <v>48</v>
      </c>
      <c r="D461" s="4">
        <v>1988</v>
      </c>
      <c r="E461" s="30">
        <f t="shared" si="36"/>
        <v>5.1195958455403643</v>
      </c>
      <c r="F461" s="31">
        <f t="shared" si="39"/>
        <v>3.4734630584716797</v>
      </c>
      <c r="G461" s="32">
        <v>4.3303394317626953</v>
      </c>
      <c r="H461" s="32">
        <v>2.6165866851806641</v>
      </c>
      <c r="I461" s="30">
        <v>5.7369999885559082</v>
      </c>
      <c r="J461" s="31">
        <f t="shared" si="40"/>
        <v>6.0112163225809736</v>
      </c>
      <c r="K461" s="32">
        <v>6.75</v>
      </c>
      <c r="L461" s="32">
        <v>5.3550772666931152</v>
      </c>
      <c r="M461" s="33">
        <v>5.9285717010498047</v>
      </c>
    </row>
    <row r="462" spans="1:13" x14ac:dyDescent="0.25">
      <c r="A462" s="11" t="str">
        <f t="shared" si="38"/>
        <v>DEU_1989</v>
      </c>
      <c r="B462" t="s">
        <v>15</v>
      </c>
      <c r="C462" s="8" t="s">
        <v>48</v>
      </c>
      <c r="D462" s="4">
        <v>1989</v>
      </c>
      <c r="E462" s="30">
        <f t="shared" si="36"/>
        <v>5.0169041951497393</v>
      </c>
      <c r="F462" s="31">
        <f t="shared" si="39"/>
        <v>3.4734630584716797</v>
      </c>
      <c r="G462" s="32">
        <v>4.3303394317626953</v>
      </c>
      <c r="H462" s="32">
        <v>2.6165866851806641</v>
      </c>
      <c r="I462" s="30">
        <v>5.2369999885559082</v>
      </c>
      <c r="J462" s="31">
        <f t="shared" si="40"/>
        <v>5.9724996884663897</v>
      </c>
      <c r="K462" s="32">
        <v>6.75</v>
      </c>
      <c r="L462" s="32">
        <v>5.2389273643493652</v>
      </c>
      <c r="M462" s="33">
        <v>5.9285717010498047</v>
      </c>
    </row>
    <row r="463" spans="1:13" x14ac:dyDescent="0.25">
      <c r="A463" s="11" t="str">
        <f t="shared" si="38"/>
        <v>DEU_1990</v>
      </c>
      <c r="B463" t="s">
        <v>15</v>
      </c>
      <c r="C463" s="8" t="s">
        <v>48</v>
      </c>
      <c r="D463" s="4">
        <v>1990</v>
      </c>
      <c r="E463" s="30">
        <f t="shared" si="36"/>
        <v>4.9975457986195879</v>
      </c>
      <c r="F463" s="31">
        <f t="shared" si="39"/>
        <v>3.4734630584716797</v>
      </c>
      <c r="G463" s="32">
        <v>4.3303394317626953</v>
      </c>
      <c r="H463" s="32">
        <v>2.6165866851806641</v>
      </c>
      <c r="I463" s="30">
        <v>5.2369999885559082</v>
      </c>
      <c r="J463" s="31">
        <f t="shared" si="40"/>
        <v>5.9337828954060869</v>
      </c>
      <c r="K463" s="32">
        <v>6.75</v>
      </c>
      <c r="L463" s="32">
        <v>5.122776985168457</v>
      </c>
      <c r="M463" s="33">
        <v>5.9285717010498047</v>
      </c>
    </row>
    <row r="464" spans="1:13" x14ac:dyDescent="0.25">
      <c r="A464" s="11" t="str">
        <f t="shared" si="38"/>
        <v>DEU_1991</v>
      </c>
      <c r="B464" t="s">
        <v>15</v>
      </c>
      <c r="C464" s="8" t="s">
        <v>48</v>
      </c>
      <c r="D464" s="4">
        <v>1991</v>
      </c>
      <c r="E464" s="30">
        <f t="shared" si="36"/>
        <v>4.7654891014099121</v>
      </c>
      <c r="F464" s="31">
        <f t="shared" si="39"/>
        <v>3.4734630584716797</v>
      </c>
      <c r="G464" s="32">
        <v>4.3303394317626953</v>
      </c>
      <c r="H464" s="32">
        <v>2.6165866851806641</v>
      </c>
      <c r="I464" s="30">
        <v>4.9608097076416016</v>
      </c>
      <c r="J464" s="31">
        <f t="shared" si="40"/>
        <v>5.5617329279581709</v>
      </c>
      <c r="K464" s="32">
        <v>6.75</v>
      </c>
      <c r="L464" s="32">
        <v>4.006627082824707</v>
      </c>
      <c r="M464" s="33">
        <v>5.9285717010498047</v>
      </c>
    </row>
    <row r="465" spans="1:13" x14ac:dyDescent="0.25">
      <c r="A465" s="11" t="str">
        <f t="shared" si="38"/>
        <v>DEU_1992</v>
      </c>
      <c r="B465" t="s">
        <v>15</v>
      </c>
      <c r="C465" s="8" t="s">
        <v>48</v>
      </c>
      <c r="D465" s="4">
        <v>1992</v>
      </c>
      <c r="E465" s="30">
        <f t="shared" si="36"/>
        <v>4.7417656977971392</v>
      </c>
      <c r="F465" s="31">
        <f t="shared" si="39"/>
        <v>3.4734630584716797</v>
      </c>
      <c r="G465" s="32">
        <v>4.3303394317626953</v>
      </c>
      <c r="H465" s="32">
        <v>2.6165866851806641</v>
      </c>
      <c r="I465" s="30">
        <v>4.9346189498901367</v>
      </c>
      <c r="J465" s="31">
        <f t="shared" si="40"/>
        <v>5.5230163733164472</v>
      </c>
      <c r="K465" s="32">
        <v>6.75</v>
      </c>
      <c r="L465" s="32">
        <v>3.8904774188995361</v>
      </c>
      <c r="M465" s="33">
        <v>5.9285717010498047</v>
      </c>
    </row>
    <row r="466" spans="1:13" x14ac:dyDescent="0.25">
      <c r="A466" s="11" t="str">
        <f t="shared" si="38"/>
        <v>DEU_1993</v>
      </c>
      <c r="B466" t="s">
        <v>15</v>
      </c>
      <c r="C466" s="8" t="s">
        <v>48</v>
      </c>
      <c r="D466" s="4">
        <v>1993</v>
      </c>
      <c r="E466" s="30">
        <f t="shared" si="36"/>
        <v>4.5513756275177002</v>
      </c>
      <c r="F466" s="31">
        <f t="shared" si="39"/>
        <v>3.4734630584716797</v>
      </c>
      <c r="G466" s="32">
        <v>4.3303394317626953</v>
      </c>
      <c r="H466" s="32">
        <v>2.6165866851806641</v>
      </c>
      <c r="I466" s="30">
        <v>4.9084286689758301</v>
      </c>
      <c r="J466" s="31">
        <f t="shared" si="40"/>
        <v>5.1509663263956709</v>
      </c>
      <c r="K466" s="32">
        <v>6.75</v>
      </c>
      <c r="L466" s="32">
        <v>2.774327278137207</v>
      </c>
      <c r="M466" s="33">
        <v>5.9285717010498047</v>
      </c>
    </row>
    <row r="467" spans="1:13" x14ac:dyDescent="0.25">
      <c r="A467" s="11" t="str">
        <f t="shared" si="38"/>
        <v>DEU_1994</v>
      </c>
      <c r="B467" t="s">
        <v>15</v>
      </c>
      <c r="C467" s="8" t="s">
        <v>48</v>
      </c>
      <c r="D467" s="4">
        <v>1994</v>
      </c>
      <c r="E467" s="30">
        <f t="shared" si="36"/>
        <v>3.7984854777654014</v>
      </c>
      <c r="F467" s="31">
        <f t="shared" si="39"/>
        <v>3.4734630584716797</v>
      </c>
      <c r="G467" s="32">
        <v>4.3303394317626953</v>
      </c>
      <c r="H467" s="32">
        <v>2.6165866851806641</v>
      </c>
      <c r="I467" s="30">
        <v>4.8822379112243652</v>
      </c>
      <c r="J467" s="31">
        <f t="shared" si="40"/>
        <v>3.6539162794748941</v>
      </c>
      <c r="K467" s="32">
        <v>5.375</v>
      </c>
      <c r="L467" s="32">
        <v>2.658177375793457</v>
      </c>
      <c r="M467" s="33">
        <v>2.9285714626312256</v>
      </c>
    </row>
    <row r="468" spans="1:13" x14ac:dyDescent="0.25">
      <c r="A468" s="11" t="str">
        <f t="shared" si="38"/>
        <v>DEU_1995</v>
      </c>
      <c r="B468" t="s">
        <v>15</v>
      </c>
      <c r="C468" s="8" t="s">
        <v>48</v>
      </c>
      <c r="D468" s="4">
        <v>1995</v>
      </c>
      <c r="E468" s="30">
        <f t="shared" si="36"/>
        <v>3.7747620741526284</v>
      </c>
      <c r="F468" s="31">
        <f t="shared" si="39"/>
        <v>3.4734630584716797</v>
      </c>
      <c r="G468" s="32">
        <v>4.3303394317626953</v>
      </c>
      <c r="H468" s="32">
        <v>2.6165866851806641</v>
      </c>
      <c r="I468" s="30">
        <v>4.8560476303100586</v>
      </c>
      <c r="J468" s="31">
        <f t="shared" si="40"/>
        <v>3.6151995658874512</v>
      </c>
      <c r="K468" s="32">
        <v>5.375</v>
      </c>
      <c r="L468" s="32">
        <v>2.5420272350311279</v>
      </c>
      <c r="M468" s="33">
        <v>2.9285714626312256</v>
      </c>
    </row>
    <row r="469" spans="1:13" x14ac:dyDescent="0.25">
      <c r="A469" s="11" t="str">
        <f t="shared" si="38"/>
        <v>DEU_1996</v>
      </c>
      <c r="B469" t="s">
        <v>15</v>
      </c>
      <c r="C469" s="8" t="s">
        <v>48</v>
      </c>
      <c r="D469" s="4">
        <v>1996</v>
      </c>
      <c r="E469" s="30">
        <f t="shared" si="36"/>
        <v>3.3510386943817139</v>
      </c>
      <c r="F469" s="31">
        <f t="shared" si="39"/>
        <v>3.4734630584716797</v>
      </c>
      <c r="G469" s="32">
        <v>4.3303394317626953</v>
      </c>
      <c r="H469" s="32">
        <v>2.6165866851806641</v>
      </c>
      <c r="I469" s="30">
        <v>3.4298572540283203</v>
      </c>
      <c r="J469" s="31">
        <f t="shared" si="40"/>
        <v>3.2431495984395347</v>
      </c>
      <c r="K469" s="32">
        <v>5.375</v>
      </c>
      <c r="L469" s="32">
        <v>1.4258773326873779</v>
      </c>
      <c r="M469" s="33">
        <v>2.9285714626312256</v>
      </c>
    </row>
    <row r="470" spans="1:13" x14ac:dyDescent="0.25">
      <c r="A470" s="11" t="str">
        <f t="shared" si="38"/>
        <v>DEU_1997</v>
      </c>
      <c r="B470" t="s">
        <v>15</v>
      </c>
      <c r="C470" s="8" t="s">
        <v>48</v>
      </c>
      <c r="D470" s="4">
        <v>1997</v>
      </c>
      <c r="E470" s="30">
        <f t="shared" si="36"/>
        <v>3.2023152510325112</v>
      </c>
      <c r="F470" s="31">
        <f t="shared" si="39"/>
        <v>3.4734630584716797</v>
      </c>
      <c r="G470" s="32">
        <v>4.3303394317626953</v>
      </c>
      <c r="H470" s="32">
        <v>2.6165866851806641</v>
      </c>
      <c r="I470" s="30">
        <v>2.6536667346954346</v>
      </c>
      <c r="J470" s="31">
        <f t="shared" si="40"/>
        <v>3.2044328848520913</v>
      </c>
      <c r="K470" s="32">
        <v>5.375</v>
      </c>
      <c r="L470" s="32">
        <v>1.3097271919250488</v>
      </c>
      <c r="M470" s="33">
        <v>2.9285714626312256</v>
      </c>
    </row>
    <row r="471" spans="1:13" x14ac:dyDescent="0.25">
      <c r="A471" s="11" t="str">
        <f t="shared" si="38"/>
        <v>DEU_1998</v>
      </c>
      <c r="B471" t="s">
        <v>15</v>
      </c>
      <c r="C471" s="8" t="s">
        <v>48</v>
      </c>
      <c r="D471" s="4">
        <v>1998</v>
      </c>
      <c r="E471" s="30">
        <f t="shared" si="36"/>
        <v>2.247259646654129</v>
      </c>
      <c r="F471" s="31">
        <f t="shared" si="39"/>
        <v>1.5984629392623901</v>
      </c>
      <c r="G471" s="32">
        <v>1.6428393125534058</v>
      </c>
      <c r="H471" s="32">
        <v>1.5540865659713745</v>
      </c>
      <c r="I471" s="30">
        <v>1.7443332672119141</v>
      </c>
      <c r="J471" s="31">
        <f t="shared" si="40"/>
        <v>2.8474329113960266</v>
      </c>
      <c r="K471" s="32">
        <v>5.375</v>
      </c>
      <c r="L471" s="32">
        <v>0.23872727155685425</v>
      </c>
      <c r="M471" s="33">
        <v>2.9285714626312256</v>
      </c>
    </row>
    <row r="472" spans="1:13" x14ac:dyDescent="0.25">
      <c r="A472" s="11" t="str">
        <f t="shared" si="38"/>
        <v>DEU_1999</v>
      </c>
      <c r="B472" t="s">
        <v>15</v>
      </c>
      <c r="C472" s="8" t="s">
        <v>48</v>
      </c>
      <c r="D472" s="4">
        <v>1999</v>
      </c>
      <c r="E472" s="30">
        <f t="shared" si="36"/>
        <v>1.9491485456625621</v>
      </c>
      <c r="F472" s="31">
        <f t="shared" si="39"/>
        <v>1.3484629392623901</v>
      </c>
      <c r="G472" s="32">
        <v>1.3928393125534058</v>
      </c>
      <c r="H472" s="32">
        <v>1.3040865659713745</v>
      </c>
      <c r="I472" s="30">
        <v>1.5806666612625122</v>
      </c>
      <c r="J472" s="31">
        <f t="shared" si="40"/>
        <v>2.4724329113960266</v>
      </c>
      <c r="K472" s="32">
        <v>5</v>
      </c>
      <c r="L472" s="32">
        <v>0.23872727155685425</v>
      </c>
      <c r="M472" s="33">
        <v>2.1785714626312256</v>
      </c>
    </row>
    <row r="473" spans="1:13" x14ac:dyDescent="0.25">
      <c r="A473" s="11" t="str">
        <f t="shared" si="38"/>
        <v>DEU_2000</v>
      </c>
      <c r="B473" t="s">
        <v>15</v>
      </c>
      <c r="C473" s="8" t="s">
        <v>48</v>
      </c>
      <c r="D473" s="4">
        <v>2000</v>
      </c>
      <c r="E473" s="30">
        <f t="shared" si="36"/>
        <v>1.8528152008851368</v>
      </c>
      <c r="F473" s="31">
        <f t="shared" si="39"/>
        <v>1.0984629392623901</v>
      </c>
      <c r="G473" s="32">
        <v>0.89283931255340576</v>
      </c>
      <c r="H473" s="32">
        <v>1.3040865659713745</v>
      </c>
      <c r="I473" s="30">
        <v>1.5026665925979614</v>
      </c>
      <c r="J473" s="31">
        <f t="shared" si="40"/>
        <v>2.4724329113960266</v>
      </c>
      <c r="K473" s="32">
        <v>5</v>
      </c>
      <c r="L473" s="32">
        <v>0.23872727155685425</v>
      </c>
      <c r="M473" s="33">
        <v>2.1785714626312256</v>
      </c>
    </row>
    <row r="474" spans="1:13" x14ac:dyDescent="0.25">
      <c r="A474" s="11" t="str">
        <f t="shared" si="38"/>
        <v>DEU_2001</v>
      </c>
      <c r="B474" t="s">
        <v>15</v>
      </c>
      <c r="C474" s="8" t="s">
        <v>48</v>
      </c>
      <c r="D474" s="4">
        <v>2001</v>
      </c>
      <c r="E474" s="30">
        <f t="shared" si="36"/>
        <v>1.7313152054945629</v>
      </c>
      <c r="F474" s="31">
        <f t="shared" si="39"/>
        <v>1.0984629392623901</v>
      </c>
      <c r="G474" s="32">
        <v>0.89283931255340576</v>
      </c>
      <c r="H474" s="32">
        <v>1.3040865659713745</v>
      </c>
      <c r="I474" s="30">
        <v>1.5236666202545166</v>
      </c>
      <c r="J474" s="31">
        <f t="shared" si="40"/>
        <v>2.2224329113960266</v>
      </c>
      <c r="K474" s="32">
        <v>4.25</v>
      </c>
      <c r="L474" s="32">
        <v>0.23872727155685425</v>
      </c>
      <c r="M474" s="33">
        <v>2.1785714626312256</v>
      </c>
    </row>
    <row r="475" spans="1:13" x14ac:dyDescent="0.25">
      <c r="A475" s="11" t="str">
        <f t="shared" si="38"/>
        <v>DEU_2002</v>
      </c>
      <c r="B475" t="s">
        <v>15</v>
      </c>
      <c r="C475" s="8" t="s">
        <v>48</v>
      </c>
      <c r="D475" s="4">
        <v>2002</v>
      </c>
      <c r="E475" s="30">
        <f t="shared" si="36"/>
        <v>1.6648263235886891</v>
      </c>
      <c r="F475" s="31">
        <f t="shared" si="39"/>
        <v>1.0984629392623901</v>
      </c>
      <c r="G475" s="32">
        <v>0.89283931255340576</v>
      </c>
      <c r="H475" s="32">
        <v>1.3040865659713745</v>
      </c>
      <c r="I475" s="30">
        <v>1.1247333288192749</v>
      </c>
      <c r="J475" s="31">
        <f t="shared" si="40"/>
        <v>2.2224329113960266</v>
      </c>
      <c r="K475" s="32">
        <v>4.25</v>
      </c>
      <c r="L475" s="32">
        <v>0.23872727155685425</v>
      </c>
      <c r="M475" s="33">
        <v>2.1785714626312256</v>
      </c>
    </row>
    <row r="476" spans="1:13" x14ac:dyDescent="0.25">
      <c r="A476" s="11" t="str">
        <f t="shared" si="38"/>
        <v>DEU_2003</v>
      </c>
      <c r="B476" t="s">
        <v>15</v>
      </c>
      <c r="C476" s="8" t="s">
        <v>48</v>
      </c>
      <c r="D476" s="4">
        <v>2003</v>
      </c>
      <c r="E476" s="30">
        <f t="shared" si="36"/>
        <v>1.6612041095892589</v>
      </c>
      <c r="F476" s="31">
        <f t="shared" si="39"/>
        <v>1.0984629392623901</v>
      </c>
      <c r="G476" s="32">
        <v>0.89283931255340576</v>
      </c>
      <c r="H476" s="32">
        <v>1.3040865659713745</v>
      </c>
      <c r="I476" s="30">
        <v>1.1030000448226929</v>
      </c>
      <c r="J476" s="31">
        <f t="shared" si="40"/>
        <v>2.2224329113960266</v>
      </c>
      <c r="K476" s="32">
        <v>4.25</v>
      </c>
      <c r="L476" s="32">
        <v>0.23872727155685425</v>
      </c>
      <c r="M476" s="33">
        <v>2.1785714626312256</v>
      </c>
    </row>
    <row r="477" spans="1:13" x14ac:dyDescent="0.25">
      <c r="A477" s="11" t="str">
        <f t="shared" si="38"/>
        <v>DEU_2004</v>
      </c>
      <c r="B477" t="s">
        <v>15</v>
      </c>
      <c r="C477" s="8" t="s">
        <v>48</v>
      </c>
      <c r="D477" s="4">
        <v>2004</v>
      </c>
      <c r="E477" s="30">
        <f t="shared" si="36"/>
        <v>1.6368818779786427</v>
      </c>
      <c r="F477" s="31">
        <f t="shared" si="39"/>
        <v>1.0984629392623901</v>
      </c>
      <c r="G477" s="32">
        <v>0.89283931255340576</v>
      </c>
      <c r="H477" s="32">
        <v>1.3040865659713745</v>
      </c>
      <c r="I477" s="30">
        <v>0.95706665515899658</v>
      </c>
      <c r="J477" s="31">
        <f t="shared" si="40"/>
        <v>2.2224329113960266</v>
      </c>
      <c r="K477" s="32">
        <v>4.25</v>
      </c>
      <c r="L477" s="32">
        <v>0.23872727155685425</v>
      </c>
      <c r="M477" s="33">
        <v>2.1785714626312256</v>
      </c>
    </row>
    <row r="478" spans="1:13" x14ac:dyDescent="0.25">
      <c r="A478" s="11" t="str">
        <f t="shared" si="38"/>
        <v>DEU_2005</v>
      </c>
      <c r="B478" t="s">
        <v>15</v>
      </c>
      <c r="C478" s="8" t="s">
        <v>48</v>
      </c>
      <c r="D478" s="4">
        <v>2005</v>
      </c>
      <c r="E478" s="30">
        <f t="shared" si="36"/>
        <v>1.1671735346317291</v>
      </c>
      <c r="F478" s="31">
        <f t="shared" si="39"/>
        <v>0.70783793926239014</v>
      </c>
      <c r="G478" s="32">
        <v>0.50221431255340576</v>
      </c>
      <c r="H478" s="32">
        <v>0.91346156597137451</v>
      </c>
      <c r="I478" s="30">
        <v>0.92006659507751465</v>
      </c>
      <c r="J478" s="31">
        <f t="shared" si="40"/>
        <v>1.5557662447293599</v>
      </c>
      <c r="K478" s="32">
        <v>3</v>
      </c>
      <c r="L478" s="32">
        <v>0.23872727155685425</v>
      </c>
      <c r="M478" s="33">
        <v>1.4285714626312256</v>
      </c>
    </row>
    <row r="479" spans="1:13" x14ac:dyDescent="0.25">
      <c r="A479" s="11" t="str">
        <f t="shared" si="38"/>
        <v>DEU_2006</v>
      </c>
      <c r="B479" t="s">
        <v>15</v>
      </c>
      <c r="C479" s="8" t="s">
        <v>48</v>
      </c>
      <c r="D479" s="4">
        <v>2006</v>
      </c>
      <c r="E479" s="30">
        <f t="shared" si="36"/>
        <v>1.1716735462347667</v>
      </c>
      <c r="F479" s="31">
        <f t="shared" si="39"/>
        <v>0.70783793926239014</v>
      </c>
      <c r="G479" s="32">
        <v>0.50221431255340576</v>
      </c>
      <c r="H479" s="32">
        <v>0.91346156597137451</v>
      </c>
      <c r="I479" s="30">
        <v>0.94706666469573975</v>
      </c>
      <c r="J479" s="31">
        <f t="shared" si="40"/>
        <v>1.5557662447293599</v>
      </c>
      <c r="K479" s="32">
        <v>3</v>
      </c>
      <c r="L479" s="32">
        <v>0.23872727155685425</v>
      </c>
      <c r="M479" s="33">
        <v>1.4285714626312256</v>
      </c>
    </row>
    <row r="480" spans="1:13" x14ac:dyDescent="0.25">
      <c r="A480" s="11" t="str">
        <f t="shared" si="38"/>
        <v>DEU_2007</v>
      </c>
      <c r="B480" t="s">
        <v>15</v>
      </c>
      <c r="C480" s="8" t="s">
        <v>48</v>
      </c>
      <c r="D480" s="4">
        <v>2007</v>
      </c>
      <c r="E480" s="30">
        <f t="shared" si="36"/>
        <v>1.1522179941336315</v>
      </c>
      <c r="F480" s="31">
        <f t="shared" si="39"/>
        <v>0.70783793926239014</v>
      </c>
      <c r="G480" s="32">
        <v>0.50221431255340576</v>
      </c>
      <c r="H480" s="32">
        <v>0.91346156597137451</v>
      </c>
      <c r="I480" s="30">
        <v>0.83033335208892822</v>
      </c>
      <c r="J480" s="31">
        <f t="shared" si="40"/>
        <v>1.5557662447293599</v>
      </c>
      <c r="K480" s="32">
        <v>3</v>
      </c>
      <c r="L480" s="32">
        <v>0.23872727155685425</v>
      </c>
      <c r="M480" s="33">
        <v>1.4285714626312256</v>
      </c>
    </row>
    <row r="481" spans="1:13" x14ac:dyDescent="0.25">
      <c r="A481" s="11" t="str">
        <f t="shared" si="38"/>
        <v>DEU_2008</v>
      </c>
      <c r="B481" t="s">
        <v>15</v>
      </c>
      <c r="C481" s="8" t="s">
        <v>48</v>
      </c>
      <c r="D481" s="4">
        <v>2008</v>
      </c>
      <c r="E481" s="30">
        <f t="shared" si="36"/>
        <v>1.1481068829695384</v>
      </c>
      <c r="F481" s="31">
        <f t="shared" si="39"/>
        <v>0.70783793926239014</v>
      </c>
      <c r="G481" s="32">
        <v>0.50221431255340576</v>
      </c>
      <c r="H481" s="32">
        <v>0.91346156597137451</v>
      </c>
      <c r="I481" s="30">
        <v>0.80566668510437012</v>
      </c>
      <c r="J481" s="31">
        <f t="shared" si="40"/>
        <v>1.5557662447293599</v>
      </c>
      <c r="K481" s="32">
        <v>3</v>
      </c>
      <c r="L481" s="32">
        <v>0.23872727155685425</v>
      </c>
      <c r="M481" s="33">
        <v>1.4285714626312256</v>
      </c>
    </row>
    <row r="482" spans="1:13" x14ac:dyDescent="0.25">
      <c r="A482" s="11" t="str">
        <f t="shared" si="38"/>
        <v>DEU_2009</v>
      </c>
      <c r="B482" t="s">
        <v>15</v>
      </c>
      <c r="C482" s="8" t="s">
        <v>48</v>
      </c>
      <c r="D482" s="4">
        <v>2009</v>
      </c>
      <c r="E482" s="30">
        <f t="shared" si="36"/>
        <v>1.1439957718054454</v>
      </c>
      <c r="F482" s="31">
        <f t="shared" si="39"/>
        <v>0.70783793926239014</v>
      </c>
      <c r="G482" s="32">
        <v>0.50221431255340576</v>
      </c>
      <c r="H482" s="32">
        <v>0.91346156597137451</v>
      </c>
      <c r="I482" s="30">
        <v>0.78100001811981201</v>
      </c>
      <c r="J482" s="31">
        <f t="shared" si="40"/>
        <v>1.5557662447293599</v>
      </c>
      <c r="K482" s="32">
        <v>3</v>
      </c>
      <c r="L482" s="32">
        <v>0.23872727155685425</v>
      </c>
      <c r="M482" s="33">
        <v>1.4285714626312256</v>
      </c>
    </row>
    <row r="483" spans="1:13" x14ac:dyDescent="0.25">
      <c r="A483" s="11" t="str">
        <f t="shared" si="38"/>
        <v>DEU_2010</v>
      </c>
      <c r="B483" t="s">
        <v>15</v>
      </c>
      <c r="C483" s="8" t="s">
        <v>48</v>
      </c>
      <c r="D483" s="4">
        <v>2010</v>
      </c>
      <c r="E483" s="30">
        <f t="shared" si="36"/>
        <v>1.1475791037082672</v>
      </c>
      <c r="F483" s="31">
        <f t="shared" si="39"/>
        <v>0.70783793926239014</v>
      </c>
      <c r="G483" s="32">
        <v>0.50221431255340576</v>
      </c>
      <c r="H483" s="32">
        <v>0.91346156597137451</v>
      </c>
      <c r="I483" s="30">
        <v>0.80250000953674316</v>
      </c>
      <c r="J483" s="31">
        <f t="shared" si="40"/>
        <v>1.5557662447293599</v>
      </c>
      <c r="K483" s="32">
        <v>3</v>
      </c>
      <c r="L483" s="32">
        <v>0.23872727155685425</v>
      </c>
      <c r="M483" s="33">
        <v>1.4285714626312256</v>
      </c>
    </row>
    <row r="484" spans="1:13" x14ac:dyDescent="0.25">
      <c r="A484" s="11" t="str">
        <f t="shared" si="38"/>
        <v>DEU_2011</v>
      </c>
      <c r="B484" t="s">
        <v>15</v>
      </c>
      <c r="C484" s="8" t="s">
        <v>48</v>
      </c>
      <c r="D484" s="4">
        <v>2011</v>
      </c>
      <c r="E484" s="30">
        <f t="shared" si="36"/>
        <v>1.088662435611089</v>
      </c>
      <c r="F484" s="31">
        <f t="shared" si="39"/>
        <v>0.52033793926239014</v>
      </c>
      <c r="G484" s="32">
        <v>0.50221431255340576</v>
      </c>
      <c r="H484" s="32">
        <v>0.53846156597137451</v>
      </c>
      <c r="I484" s="30">
        <v>0.82400000095367432</v>
      </c>
      <c r="J484" s="31">
        <f t="shared" si="40"/>
        <v>1.5557662447293599</v>
      </c>
      <c r="K484" s="32">
        <v>3</v>
      </c>
      <c r="L484" s="32">
        <v>0.23872727155685425</v>
      </c>
      <c r="M484" s="33">
        <v>1.4285714626312256</v>
      </c>
    </row>
    <row r="485" spans="1:13" x14ac:dyDescent="0.25">
      <c r="A485" s="11" t="str">
        <f t="shared" si="38"/>
        <v>DEU_2012</v>
      </c>
      <c r="B485" t="s">
        <v>15</v>
      </c>
      <c r="C485" s="8" t="s">
        <v>48</v>
      </c>
      <c r="D485" s="4">
        <v>2012</v>
      </c>
      <c r="E485" s="30">
        <f t="shared" si="36"/>
        <v>1.092245767513911</v>
      </c>
      <c r="F485" s="31">
        <f t="shared" si="39"/>
        <v>0.52033793926239014</v>
      </c>
      <c r="G485" s="32">
        <v>0.50221431255340576</v>
      </c>
      <c r="H485" s="32">
        <v>0.53846156597137451</v>
      </c>
      <c r="I485" s="30">
        <v>0.84549999237060547</v>
      </c>
      <c r="J485" s="31">
        <f t="shared" si="40"/>
        <v>1.5557662447293599</v>
      </c>
      <c r="K485" s="32">
        <v>3</v>
      </c>
      <c r="L485" s="32">
        <v>0.23872727155685425</v>
      </c>
      <c r="M485" s="33">
        <v>1.4285714626312256</v>
      </c>
    </row>
    <row r="486" spans="1:13" x14ac:dyDescent="0.25">
      <c r="A486" s="11" t="str">
        <f t="shared" si="38"/>
        <v>DEU_2013</v>
      </c>
      <c r="B486" t="s">
        <v>15</v>
      </c>
      <c r="C486" s="8" t="s">
        <v>48</v>
      </c>
      <c r="D486" s="4">
        <v>2013</v>
      </c>
      <c r="E486" s="30">
        <f t="shared" si="36"/>
        <v>1.0958290994167328</v>
      </c>
      <c r="F486" s="31">
        <f t="shared" si="39"/>
        <v>0.52033793926239014</v>
      </c>
      <c r="G486" s="32">
        <v>0.50221431255340576</v>
      </c>
      <c r="H486" s="32">
        <v>0.53846156597137451</v>
      </c>
      <c r="I486" s="30">
        <v>0.86699998378753662</v>
      </c>
      <c r="J486" s="31">
        <f t="shared" si="40"/>
        <v>1.5557662447293599</v>
      </c>
      <c r="K486" s="32">
        <v>3</v>
      </c>
      <c r="L486" s="32">
        <v>0.23872727155685425</v>
      </c>
      <c r="M486" s="33">
        <v>1.4285714626312256</v>
      </c>
    </row>
    <row r="487" spans="1:13" x14ac:dyDescent="0.25">
      <c r="A487" s="11" t="str">
        <f t="shared" si="38"/>
        <v>DEU_2014</v>
      </c>
      <c r="B487" t="s">
        <v>15</v>
      </c>
      <c r="C487" s="8" t="s">
        <v>48</v>
      </c>
      <c r="D487" s="4">
        <v>2014</v>
      </c>
      <c r="E487" s="30">
        <f t="shared" ref="E487:E491" si="41">IF(AND(G487=".",H487=".",I487=".",K487=".",L487=".",M487="."),".",AVERAGE(G487,H487,I487,K487,L487,M487))</f>
        <v>1.0957891047000885</v>
      </c>
      <c r="F487" s="31">
        <f t="shared" si="39"/>
        <v>0.52033793926239014</v>
      </c>
      <c r="G487" s="32">
        <v>0.50221431255340576</v>
      </c>
      <c r="H487" s="32">
        <v>0.53846156597137451</v>
      </c>
      <c r="I487" s="30">
        <v>0.8667600154876709</v>
      </c>
      <c r="J487" s="31">
        <f t="shared" si="40"/>
        <v>1.5557662447293599</v>
      </c>
      <c r="K487" s="32">
        <v>3</v>
      </c>
      <c r="L487" s="32">
        <v>0.23872727155685425</v>
      </c>
      <c r="M487" s="33">
        <v>1.4285714626312256</v>
      </c>
    </row>
    <row r="488" spans="1:13" x14ac:dyDescent="0.25">
      <c r="A488" s="11" t="str">
        <f t="shared" si="38"/>
        <v>DEU_2015</v>
      </c>
      <c r="B488" t="s">
        <v>15</v>
      </c>
      <c r="C488" s="8" t="s">
        <v>48</v>
      </c>
      <c r="D488" s="4">
        <v>2015</v>
      </c>
      <c r="E488" s="30">
        <f t="shared" si="41"/>
        <v>1.0957491000493367</v>
      </c>
      <c r="F488" s="31">
        <f t="shared" si="39"/>
        <v>0.52033793926239014</v>
      </c>
      <c r="G488" s="32">
        <v>0.50221431255340576</v>
      </c>
      <c r="H488" s="32">
        <v>0.53846156597137451</v>
      </c>
      <c r="I488" s="30">
        <v>0.8665199875831604</v>
      </c>
      <c r="J488" s="31">
        <f t="shared" si="40"/>
        <v>1.5557662447293599</v>
      </c>
      <c r="K488" s="32">
        <v>3</v>
      </c>
      <c r="L488" s="32">
        <v>0.23872727155685425</v>
      </c>
      <c r="M488" s="33">
        <v>1.4285714626312256</v>
      </c>
    </row>
    <row r="489" spans="1:13" x14ac:dyDescent="0.25">
      <c r="A489" s="11" t="str">
        <f t="shared" si="38"/>
        <v>DEU_2016</v>
      </c>
      <c r="B489" t="s">
        <v>15</v>
      </c>
      <c r="C489" s="8" t="s">
        <v>48</v>
      </c>
      <c r="D489" s="4">
        <v>2016</v>
      </c>
      <c r="E489" s="30">
        <f t="shared" si="41"/>
        <v>1.0957090953985851</v>
      </c>
      <c r="F489" s="31">
        <f t="shared" si="39"/>
        <v>0.52033793926239014</v>
      </c>
      <c r="G489" s="32">
        <v>0.50221431255340576</v>
      </c>
      <c r="H489" s="32">
        <v>0.53846156597137451</v>
      </c>
      <c r="I489" s="30">
        <v>0.8662799596786499</v>
      </c>
      <c r="J489" s="31">
        <f t="shared" si="40"/>
        <v>1.5557662447293599</v>
      </c>
      <c r="K489" s="32">
        <v>3</v>
      </c>
      <c r="L489" s="32">
        <v>0.23872727155685425</v>
      </c>
      <c r="M489" s="33">
        <v>1.4285714626312256</v>
      </c>
    </row>
    <row r="490" spans="1:13" x14ac:dyDescent="0.25">
      <c r="A490" s="11" t="str">
        <f t="shared" si="38"/>
        <v>DEU_2017</v>
      </c>
      <c r="B490" t="s">
        <v>15</v>
      </c>
      <c r="C490" s="8" t="s">
        <v>48</v>
      </c>
      <c r="D490" s="4">
        <v>2017</v>
      </c>
      <c r="E490" s="30">
        <f t="shared" si="41"/>
        <v>1.0956691006819408</v>
      </c>
      <c r="F490" s="31">
        <f t="shared" si="39"/>
        <v>0.52033793926239014</v>
      </c>
      <c r="G490" s="32">
        <v>0.50221431255340576</v>
      </c>
      <c r="H490" s="32">
        <v>0.53846156597137451</v>
      </c>
      <c r="I490" s="30">
        <v>0.86603999137878418</v>
      </c>
      <c r="J490" s="31">
        <f t="shared" si="40"/>
        <v>1.5557662447293599</v>
      </c>
      <c r="K490" s="32">
        <v>3</v>
      </c>
      <c r="L490" s="32">
        <v>0.23872727155685425</v>
      </c>
      <c r="M490" s="33">
        <v>1.4285714626312256</v>
      </c>
    </row>
    <row r="491" spans="1:13" x14ac:dyDescent="0.25">
      <c r="A491" s="11" t="str">
        <f t="shared" si="38"/>
        <v>DEU_2018</v>
      </c>
      <c r="B491" t="s">
        <v>15</v>
      </c>
      <c r="C491" s="8" t="s">
        <v>48</v>
      </c>
      <c r="D491" s="4">
        <v>2018</v>
      </c>
      <c r="E491" s="30">
        <f t="shared" si="41"/>
        <v>1.1176071216662724</v>
      </c>
      <c r="F491" s="31">
        <f t="shared" si="39"/>
        <v>0.44341485202312469</v>
      </c>
      <c r="G491" s="32">
        <v>0.50221431255340576</v>
      </c>
      <c r="H491" s="32">
        <v>0.38461539149284363</v>
      </c>
      <c r="I491" s="30">
        <v>0.86580002307891846</v>
      </c>
      <c r="J491" s="31">
        <f t="shared" si="40"/>
        <v>1.6510043342908223</v>
      </c>
      <c r="K491" s="32">
        <v>3</v>
      </c>
      <c r="L491" s="32">
        <v>0.23872727155685425</v>
      </c>
      <c r="M491" s="33">
        <v>1.7142857313156128</v>
      </c>
    </row>
    <row r="492" spans="1:13" x14ac:dyDescent="0.25">
      <c r="A492" s="11" t="str">
        <f t="shared" si="38"/>
        <v>GRC_1975</v>
      </c>
      <c r="B492" s="14" t="s">
        <v>16</v>
      </c>
      <c r="C492" s="7" t="s">
        <v>49</v>
      </c>
      <c r="D492" s="6">
        <v>1975</v>
      </c>
      <c r="E492" s="34">
        <f t="shared" si="36"/>
        <v>5.5628373622894287</v>
      </c>
      <c r="F492" s="35">
        <f t="shared" si="39"/>
        <v>5.1244523525238037</v>
      </c>
      <c r="G492" s="36">
        <v>5.3910713195800781</v>
      </c>
      <c r="H492" s="36">
        <v>4.8578333854675293</v>
      </c>
      <c r="I492" s="34">
        <v>5.7388334274291992</v>
      </c>
      <c r="J492" s="35">
        <f t="shared" si="40"/>
        <v>5.7964286804199219</v>
      </c>
      <c r="K492" s="36">
        <v>5.7857141494750977</v>
      </c>
      <c r="L492" s="36">
        <v>6.9250001907348633</v>
      </c>
      <c r="M492" s="37">
        <v>4.6785717010498047</v>
      </c>
    </row>
    <row r="493" spans="1:13" x14ac:dyDescent="0.25">
      <c r="A493" s="11" t="str">
        <f t="shared" si="38"/>
        <v>GRC_1976</v>
      </c>
      <c r="B493" t="s">
        <v>16</v>
      </c>
      <c r="C493" s="7" t="s">
        <v>49</v>
      </c>
      <c r="D493" s="6">
        <v>1976</v>
      </c>
      <c r="E493" s="34">
        <f t="shared" si="36"/>
        <v>5.5628373622894287</v>
      </c>
      <c r="F493" s="35">
        <f t="shared" si="39"/>
        <v>5.1244523525238037</v>
      </c>
      <c r="G493" s="36">
        <v>5.3910713195800781</v>
      </c>
      <c r="H493" s="36">
        <v>4.8578333854675293</v>
      </c>
      <c r="I493" s="34">
        <v>5.7388334274291992</v>
      </c>
      <c r="J493" s="35">
        <f t="shared" si="40"/>
        <v>5.7964286804199219</v>
      </c>
      <c r="K493" s="36">
        <v>5.7857141494750977</v>
      </c>
      <c r="L493" s="36">
        <v>6.9250001907348633</v>
      </c>
      <c r="M493" s="37">
        <v>4.6785717010498047</v>
      </c>
    </row>
    <row r="494" spans="1:13" x14ac:dyDescent="0.25">
      <c r="A494" s="11" t="str">
        <f t="shared" si="38"/>
        <v>GRC_1977</v>
      </c>
      <c r="B494" t="s">
        <v>16</v>
      </c>
      <c r="C494" s="7" t="s">
        <v>49</v>
      </c>
      <c r="D494" s="6">
        <v>1977</v>
      </c>
      <c r="E494" s="34">
        <f t="shared" si="36"/>
        <v>5.5628373622894287</v>
      </c>
      <c r="F494" s="35">
        <f t="shared" si="39"/>
        <v>5.1244523525238037</v>
      </c>
      <c r="G494" s="36">
        <v>5.3910713195800781</v>
      </c>
      <c r="H494" s="36">
        <v>4.8578333854675293</v>
      </c>
      <c r="I494" s="34">
        <v>5.7388334274291992</v>
      </c>
      <c r="J494" s="35">
        <f t="shared" si="40"/>
        <v>5.7964286804199219</v>
      </c>
      <c r="K494" s="36">
        <v>5.7857141494750977</v>
      </c>
      <c r="L494" s="36">
        <v>6.9250001907348633</v>
      </c>
      <c r="M494" s="37">
        <v>4.6785717010498047</v>
      </c>
    </row>
    <row r="495" spans="1:13" x14ac:dyDescent="0.25">
      <c r="A495" s="11" t="str">
        <f t="shared" si="38"/>
        <v>GRC_1978</v>
      </c>
      <c r="B495" t="s">
        <v>16</v>
      </c>
      <c r="C495" s="7" t="s">
        <v>49</v>
      </c>
      <c r="D495" s="6">
        <v>1978</v>
      </c>
      <c r="E495" s="34">
        <f t="shared" si="36"/>
        <v>5.5628373622894287</v>
      </c>
      <c r="F495" s="35">
        <f t="shared" si="39"/>
        <v>5.1244523525238037</v>
      </c>
      <c r="G495" s="36">
        <v>5.3910713195800781</v>
      </c>
      <c r="H495" s="36">
        <v>4.8578333854675293</v>
      </c>
      <c r="I495" s="34">
        <v>5.7388334274291992</v>
      </c>
      <c r="J495" s="35">
        <f t="shared" si="40"/>
        <v>5.7964286804199219</v>
      </c>
      <c r="K495" s="36">
        <v>5.7857141494750977</v>
      </c>
      <c r="L495" s="36">
        <v>6.9250001907348633</v>
      </c>
      <c r="M495" s="37">
        <v>4.6785717010498047</v>
      </c>
    </row>
    <row r="496" spans="1:13" x14ac:dyDescent="0.25">
      <c r="A496" s="11" t="str">
        <f t="shared" si="38"/>
        <v>GRC_1979</v>
      </c>
      <c r="B496" t="s">
        <v>16</v>
      </c>
      <c r="C496" s="7" t="s">
        <v>49</v>
      </c>
      <c r="D496" s="6">
        <v>1979</v>
      </c>
      <c r="E496" s="34">
        <f t="shared" si="36"/>
        <v>5.5628373622894287</v>
      </c>
      <c r="F496" s="35">
        <f t="shared" si="39"/>
        <v>5.1244523525238037</v>
      </c>
      <c r="G496" s="36">
        <v>5.3910713195800781</v>
      </c>
      <c r="H496" s="36">
        <v>4.8578333854675293</v>
      </c>
      <c r="I496" s="34">
        <v>5.7388334274291992</v>
      </c>
      <c r="J496" s="35">
        <f t="shared" si="40"/>
        <v>5.7964286804199219</v>
      </c>
      <c r="K496" s="36">
        <v>5.7857141494750977</v>
      </c>
      <c r="L496" s="36">
        <v>6.9250001907348633</v>
      </c>
      <c r="M496" s="37">
        <v>4.6785717010498047</v>
      </c>
    </row>
    <row r="497" spans="1:13" x14ac:dyDescent="0.25">
      <c r="A497" s="11" t="str">
        <f t="shared" si="38"/>
        <v>GRC_1980</v>
      </c>
      <c r="B497" t="s">
        <v>16</v>
      </c>
      <c r="C497" s="7" t="s">
        <v>49</v>
      </c>
      <c r="D497" s="6">
        <v>1980</v>
      </c>
      <c r="E497" s="34">
        <f t="shared" si="36"/>
        <v>5.5628373622894287</v>
      </c>
      <c r="F497" s="35">
        <f t="shared" si="39"/>
        <v>5.1244523525238037</v>
      </c>
      <c r="G497" s="36">
        <v>5.3910713195800781</v>
      </c>
      <c r="H497" s="36">
        <v>4.8578333854675293</v>
      </c>
      <c r="I497" s="34">
        <v>5.7388334274291992</v>
      </c>
      <c r="J497" s="35">
        <f t="shared" si="40"/>
        <v>5.7964286804199219</v>
      </c>
      <c r="K497" s="36">
        <v>5.7857141494750977</v>
      </c>
      <c r="L497" s="36">
        <v>6.9250001907348633</v>
      </c>
      <c r="M497" s="37">
        <v>4.6785717010498047</v>
      </c>
    </row>
    <row r="498" spans="1:13" x14ac:dyDescent="0.25">
      <c r="A498" s="11" t="str">
        <f t="shared" si="38"/>
        <v>GRC_1981</v>
      </c>
      <c r="B498" t="s">
        <v>16</v>
      </c>
      <c r="C498" s="7" t="s">
        <v>49</v>
      </c>
      <c r="D498" s="6">
        <v>1981</v>
      </c>
      <c r="E498" s="34">
        <f t="shared" si="36"/>
        <v>5.5628373622894287</v>
      </c>
      <c r="F498" s="35">
        <f t="shared" si="39"/>
        <v>5.1244523525238037</v>
      </c>
      <c r="G498" s="36">
        <v>5.3910713195800781</v>
      </c>
      <c r="H498" s="36">
        <v>4.8578333854675293</v>
      </c>
      <c r="I498" s="34">
        <v>5.7388334274291992</v>
      </c>
      <c r="J498" s="35">
        <f t="shared" si="40"/>
        <v>5.7964286804199219</v>
      </c>
      <c r="K498" s="36">
        <v>5.7857141494750977</v>
      </c>
      <c r="L498" s="36">
        <v>6.9250001907348633</v>
      </c>
      <c r="M498" s="37">
        <v>4.6785717010498047</v>
      </c>
    </row>
    <row r="499" spans="1:13" x14ac:dyDescent="0.25">
      <c r="A499" s="11" t="str">
        <f t="shared" si="38"/>
        <v>GRC_1982</v>
      </c>
      <c r="B499" t="s">
        <v>16</v>
      </c>
      <c r="C499" s="7" t="s">
        <v>49</v>
      </c>
      <c r="D499" s="6">
        <v>1982</v>
      </c>
      <c r="E499" s="34">
        <f t="shared" si="36"/>
        <v>5.5628373622894287</v>
      </c>
      <c r="F499" s="35">
        <f t="shared" si="39"/>
        <v>5.1244523525238037</v>
      </c>
      <c r="G499" s="36">
        <v>5.3910713195800781</v>
      </c>
      <c r="H499" s="36">
        <v>4.8578333854675293</v>
      </c>
      <c r="I499" s="34">
        <v>5.7388334274291992</v>
      </c>
      <c r="J499" s="35">
        <f t="shared" si="40"/>
        <v>5.7964286804199219</v>
      </c>
      <c r="K499" s="36">
        <v>5.7857141494750977</v>
      </c>
      <c r="L499" s="36">
        <v>6.9250001907348633</v>
      </c>
      <c r="M499" s="37">
        <v>4.6785717010498047</v>
      </c>
    </row>
    <row r="500" spans="1:13" x14ac:dyDescent="0.25">
      <c r="A500" s="11" t="str">
        <f t="shared" si="38"/>
        <v>GRC_1983</v>
      </c>
      <c r="B500" t="s">
        <v>16</v>
      </c>
      <c r="C500" s="7" t="s">
        <v>49</v>
      </c>
      <c r="D500" s="6">
        <v>1983</v>
      </c>
      <c r="E500" s="34">
        <f t="shared" si="36"/>
        <v>5.5628373622894287</v>
      </c>
      <c r="F500" s="35">
        <f t="shared" si="39"/>
        <v>5.1244523525238037</v>
      </c>
      <c r="G500" s="36">
        <v>5.3910713195800781</v>
      </c>
      <c r="H500" s="36">
        <v>4.8578333854675293</v>
      </c>
      <c r="I500" s="34">
        <v>5.7388334274291992</v>
      </c>
      <c r="J500" s="35">
        <f t="shared" si="40"/>
        <v>5.7964286804199219</v>
      </c>
      <c r="K500" s="36">
        <v>5.7857141494750977</v>
      </c>
      <c r="L500" s="36">
        <v>6.9250001907348633</v>
      </c>
      <c r="M500" s="37">
        <v>4.6785717010498047</v>
      </c>
    </row>
    <row r="501" spans="1:13" x14ac:dyDescent="0.25">
      <c r="A501" s="11" t="str">
        <f t="shared" si="38"/>
        <v>GRC_1984</v>
      </c>
      <c r="B501" t="s">
        <v>16</v>
      </c>
      <c r="C501" s="7" t="s">
        <v>49</v>
      </c>
      <c r="D501" s="6">
        <v>1984</v>
      </c>
      <c r="E501" s="34">
        <f t="shared" si="36"/>
        <v>5.5628373622894287</v>
      </c>
      <c r="F501" s="35">
        <f t="shared" si="39"/>
        <v>5.1244523525238037</v>
      </c>
      <c r="G501" s="36">
        <v>5.3910713195800781</v>
      </c>
      <c r="H501" s="36">
        <v>4.8578333854675293</v>
      </c>
      <c r="I501" s="34">
        <v>5.7388334274291992</v>
      </c>
      <c r="J501" s="35">
        <f t="shared" si="40"/>
        <v>5.7964286804199219</v>
      </c>
      <c r="K501" s="36">
        <v>5.7857141494750977</v>
      </c>
      <c r="L501" s="36">
        <v>6.9250001907348633</v>
      </c>
      <c r="M501" s="37">
        <v>4.6785717010498047</v>
      </c>
    </row>
    <row r="502" spans="1:13" x14ac:dyDescent="0.25">
      <c r="A502" s="11" t="str">
        <f t="shared" si="38"/>
        <v>GRC_1985</v>
      </c>
      <c r="B502" t="s">
        <v>16</v>
      </c>
      <c r="C502" s="7" t="s">
        <v>49</v>
      </c>
      <c r="D502" s="6">
        <v>1985</v>
      </c>
      <c r="E502" s="34">
        <f t="shared" si="36"/>
        <v>5.5628373622894287</v>
      </c>
      <c r="F502" s="35">
        <f t="shared" si="39"/>
        <v>5.1244523525238037</v>
      </c>
      <c r="G502" s="36">
        <v>5.3910713195800781</v>
      </c>
      <c r="H502" s="36">
        <v>4.8578333854675293</v>
      </c>
      <c r="I502" s="34">
        <v>5.7388334274291992</v>
      </c>
      <c r="J502" s="35">
        <f t="shared" si="40"/>
        <v>5.7964286804199219</v>
      </c>
      <c r="K502" s="36">
        <v>5.7857141494750977</v>
      </c>
      <c r="L502" s="36">
        <v>6.9250001907348633</v>
      </c>
      <c r="M502" s="37">
        <v>4.6785717010498047</v>
      </c>
    </row>
    <row r="503" spans="1:13" x14ac:dyDescent="0.25">
      <c r="A503" s="11" t="str">
        <f t="shared" si="38"/>
        <v>GRC_1986</v>
      </c>
      <c r="B503" t="s">
        <v>16</v>
      </c>
      <c r="C503" s="7" t="s">
        <v>49</v>
      </c>
      <c r="D503" s="6">
        <v>1986</v>
      </c>
      <c r="E503" s="34">
        <f t="shared" si="36"/>
        <v>5.5628373622894287</v>
      </c>
      <c r="F503" s="35">
        <f t="shared" si="39"/>
        <v>5.1244523525238037</v>
      </c>
      <c r="G503" s="36">
        <v>5.3910713195800781</v>
      </c>
      <c r="H503" s="36">
        <v>4.8578333854675293</v>
      </c>
      <c r="I503" s="34">
        <v>5.7388334274291992</v>
      </c>
      <c r="J503" s="35">
        <f t="shared" si="40"/>
        <v>5.7964286804199219</v>
      </c>
      <c r="K503" s="36">
        <v>5.7857141494750977</v>
      </c>
      <c r="L503" s="36">
        <v>6.9250001907348633</v>
      </c>
      <c r="M503" s="37">
        <v>4.6785717010498047</v>
      </c>
    </row>
    <row r="504" spans="1:13" x14ac:dyDescent="0.25">
      <c r="A504" s="11" t="str">
        <f t="shared" si="38"/>
        <v>GRC_1987</v>
      </c>
      <c r="B504" t="s">
        <v>16</v>
      </c>
      <c r="C504" s="7" t="s">
        <v>49</v>
      </c>
      <c r="D504" s="6">
        <v>1987</v>
      </c>
      <c r="E504" s="34">
        <f t="shared" si="36"/>
        <v>5.5628373622894287</v>
      </c>
      <c r="F504" s="35">
        <f t="shared" si="39"/>
        <v>5.1244523525238037</v>
      </c>
      <c r="G504" s="36">
        <v>5.3910713195800781</v>
      </c>
      <c r="H504" s="36">
        <v>4.8578333854675293</v>
      </c>
      <c r="I504" s="34">
        <v>5.7388334274291992</v>
      </c>
      <c r="J504" s="35">
        <f t="shared" si="40"/>
        <v>5.7964286804199219</v>
      </c>
      <c r="K504" s="36">
        <v>5.7857141494750977</v>
      </c>
      <c r="L504" s="36">
        <v>6.9250001907348633</v>
      </c>
      <c r="M504" s="37">
        <v>4.6785717010498047</v>
      </c>
    </row>
    <row r="505" spans="1:13" x14ac:dyDescent="0.25">
      <c r="A505" s="11" t="str">
        <f t="shared" si="38"/>
        <v>GRC_1988</v>
      </c>
      <c r="B505" t="s">
        <v>16</v>
      </c>
      <c r="C505" s="7" t="s">
        <v>49</v>
      </c>
      <c r="D505" s="6">
        <v>1988</v>
      </c>
      <c r="E505" s="34">
        <f t="shared" si="36"/>
        <v>5.5628373622894287</v>
      </c>
      <c r="F505" s="35">
        <f t="shared" si="39"/>
        <v>5.1244523525238037</v>
      </c>
      <c r="G505" s="36">
        <v>5.3910713195800781</v>
      </c>
      <c r="H505" s="36">
        <v>4.8578333854675293</v>
      </c>
      <c r="I505" s="34">
        <v>5.7388334274291992</v>
      </c>
      <c r="J505" s="35">
        <f t="shared" si="40"/>
        <v>5.7964286804199219</v>
      </c>
      <c r="K505" s="36">
        <v>5.7857141494750977</v>
      </c>
      <c r="L505" s="36">
        <v>6.9250001907348633</v>
      </c>
      <c r="M505" s="37">
        <v>4.6785717010498047</v>
      </c>
    </row>
    <row r="506" spans="1:13" x14ac:dyDescent="0.25">
      <c r="A506" s="11" t="str">
        <f t="shared" si="38"/>
        <v>GRC_1989</v>
      </c>
      <c r="B506" t="s">
        <v>16</v>
      </c>
      <c r="C506" s="7" t="s">
        <v>49</v>
      </c>
      <c r="D506" s="6">
        <v>1989</v>
      </c>
      <c r="E506" s="34">
        <f t="shared" si="36"/>
        <v>5.5628373622894287</v>
      </c>
      <c r="F506" s="35">
        <f t="shared" si="39"/>
        <v>5.1244523525238037</v>
      </c>
      <c r="G506" s="36">
        <v>5.3910713195800781</v>
      </c>
      <c r="H506" s="36">
        <v>4.8578333854675293</v>
      </c>
      <c r="I506" s="34">
        <v>5.7388334274291992</v>
      </c>
      <c r="J506" s="35">
        <f t="shared" si="40"/>
        <v>5.7964286804199219</v>
      </c>
      <c r="K506" s="36">
        <v>5.7857141494750977</v>
      </c>
      <c r="L506" s="36">
        <v>6.9250001907348633</v>
      </c>
      <c r="M506" s="37">
        <v>4.6785717010498047</v>
      </c>
    </row>
    <row r="507" spans="1:13" x14ac:dyDescent="0.25">
      <c r="A507" s="11" t="str">
        <f t="shared" si="38"/>
        <v>GRC_1990</v>
      </c>
      <c r="B507" t="s">
        <v>16</v>
      </c>
      <c r="C507" s="7" t="s">
        <v>49</v>
      </c>
      <c r="D507" s="6">
        <v>1990</v>
      </c>
      <c r="E507" s="34">
        <f t="shared" si="36"/>
        <v>5.5628373622894287</v>
      </c>
      <c r="F507" s="35">
        <f t="shared" si="39"/>
        <v>5.1244523525238037</v>
      </c>
      <c r="G507" s="36">
        <v>5.3910713195800781</v>
      </c>
      <c r="H507" s="36">
        <v>4.8578333854675293</v>
      </c>
      <c r="I507" s="34">
        <v>5.7388334274291992</v>
      </c>
      <c r="J507" s="35">
        <f t="shared" si="40"/>
        <v>5.7964286804199219</v>
      </c>
      <c r="K507" s="36">
        <v>5.7857141494750977</v>
      </c>
      <c r="L507" s="36">
        <v>6.9250001907348633</v>
      </c>
      <c r="M507" s="37">
        <v>4.6785717010498047</v>
      </c>
    </row>
    <row r="508" spans="1:13" x14ac:dyDescent="0.25">
      <c r="A508" s="11" t="str">
        <f t="shared" si="38"/>
        <v>GRC_1991</v>
      </c>
      <c r="B508" t="s">
        <v>16</v>
      </c>
      <c r="C508" s="7" t="s">
        <v>49</v>
      </c>
      <c r="D508" s="6">
        <v>1991</v>
      </c>
      <c r="E508" s="34">
        <f t="shared" si="36"/>
        <v>5.5628373622894287</v>
      </c>
      <c r="F508" s="35">
        <f t="shared" si="39"/>
        <v>5.1244523525238037</v>
      </c>
      <c r="G508" s="36">
        <v>5.3910713195800781</v>
      </c>
      <c r="H508" s="36">
        <v>4.8578333854675293</v>
      </c>
      <c r="I508" s="34">
        <v>5.7388334274291992</v>
      </c>
      <c r="J508" s="35">
        <f t="shared" si="40"/>
        <v>5.7964286804199219</v>
      </c>
      <c r="K508" s="36">
        <v>5.7857141494750977</v>
      </c>
      <c r="L508" s="36">
        <v>6.9250001907348633</v>
      </c>
      <c r="M508" s="37">
        <v>4.6785717010498047</v>
      </c>
    </row>
    <row r="509" spans="1:13" x14ac:dyDescent="0.25">
      <c r="A509" s="11" t="str">
        <f t="shared" si="38"/>
        <v>GRC_1992</v>
      </c>
      <c r="B509" t="s">
        <v>16</v>
      </c>
      <c r="C509" s="7" t="s">
        <v>49</v>
      </c>
      <c r="D509" s="6">
        <v>1992</v>
      </c>
      <c r="E509" s="34">
        <f t="shared" si="36"/>
        <v>5.5628373622894287</v>
      </c>
      <c r="F509" s="35">
        <f t="shared" si="39"/>
        <v>5.1244523525238037</v>
      </c>
      <c r="G509" s="36">
        <v>5.3910713195800781</v>
      </c>
      <c r="H509" s="36">
        <v>4.8578333854675293</v>
      </c>
      <c r="I509" s="34">
        <v>5.7388334274291992</v>
      </c>
      <c r="J509" s="35">
        <f t="shared" si="40"/>
        <v>5.7964286804199219</v>
      </c>
      <c r="K509" s="36">
        <v>5.7857141494750977</v>
      </c>
      <c r="L509" s="36">
        <v>6.9250001907348633</v>
      </c>
      <c r="M509" s="37">
        <v>4.6785717010498047</v>
      </c>
    </row>
    <row r="510" spans="1:13" x14ac:dyDescent="0.25">
      <c r="A510" s="11" t="str">
        <f t="shared" si="38"/>
        <v>GRC_1993</v>
      </c>
      <c r="B510" t="s">
        <v>16</v>
      </c>
      <c r="C510" s="7" t="s">
        <v>49</v>
      </c>
      <c r="D510" s="6">
        <v>1993</v>
      </c>
      <c r="E510" s="34">
        <f t="shared" si="36"/>
        <v>5.292281786600749</v>
      </c>
      <c r="F510" s="35">
        <f t="shared" si="39"/>
        <v>5.1244523525238037</v>
      </c>
      <c r="G510" s="36">
        <v>5.3910713195800781</v>
      </c>
      <c r="H510" s="36">
        <v>4.8578333854675293</v>
      </c>
      <c r="I510" s="34">
        <v>5.1154999732971191</v>
      </c>
      <c r="J510" s="35">
        <f t="shared" si="40"/>
        <v>5.4630953470865888</v>
      </c>
      <c r="K510" s="36">
        <v>5.7857141494750977</v>
      </c>
      <c r="L510" s="36">
        <v>5.9250001907348633</v>
      </c>
      <c r="M510" s="37">
        <v>4.6785717010498047</v>
      </c>
    </row>
    <row r="511" spans="1:13" x14ac:dyDescent="0.25">
      <c r="A511" s="11" t="str">
        <f t="shared" si="38"/>
        <v>GRC_1994</v>
      </c>
      <c r="B511" t="s">
        <v>16</v>
      </c>
      <c r="C511" s="7" t="s">
        <v>49</v>
      </c>
      <c r="D511" s="6">
        <v>1994</v>
      </c>
      <c r="E511" s="34">
        <f t="shared" si="36"/>
        <v>5.2856151262919111</v>
      </c>
      <c r="F511" s="35">
        <f t="shared" si="39"/>
        <v>5.1244523525238037</v>
      </c>
      <c r="G511" s="36">
        <v>5.3910713195800781</v>
      </c>
      <c r="H511" s="36">
        <v>4.8578333854675293</v>
      </c>
      <c r="I511" s="34">
        <v>5.0755000114440918</v>
      </c>
      <c r="J511" s="35">
        <f t="shared" si="40"/>
        <v>5.4630953470865888</v>
      </c>
      <c r="K511" s="36">
        <v>5.7857141494750977</v>
      </c>
      <c r="L511" s="36">
        <v>5.9250001907348633</v>
      </c>
      <c r="M511" s="37">
        <v>4.6785717010498047</v>
      </c>
    </row>
    <row r="512" spans="1:13" x14ac:dyDescent="0.25">
      <c r="A512" s="11" t="str">
        <f t="shared" si="38"/>
        <v>GRC_1995</v>
      </c>
      <c r="B512" t="s">
        <v>16</v>
      </c>
      <c r="C512" s="7" t="s">
        <v>49</v>
      </c>
      <c r="D512" s="6">
        <v>1995</v>
      </c>
      <c r="E512" s="34">
        <f t="shared" ref="E512:E585" si="42">IF(AND(G512=".",H512=".",I512=".",K512=".",L512=".",M512="."),".",AVERAGE(G512,H512,I512,K512,L512,M512))</f>
        <v>5.2789484659830732</v>
      </c>
      <c r="F512" s="35">
        <f t="shared" si="39"/>
        <v>5.1244523525238037</v>
      </c>
      <c r="G512" s="36">
        <v>5.3910713195800781</v>
      </c>
      <c r="H512" s="36">
        <v>4.8578333854675293</v>
      </c>
      <c r="I512" s="34">
        <v>5.0355000495910645</v>
      </c>
      <c r="J512" s="35">
        <f t="shared" si="40"/>
        <v>5.4630953470865888</v>
      </c>
      <c r="K512" s="36">
        <v>5.7857141494750977</v>
      </c>
      <c r="L512" s="36">
        <v>5.9250001907348633</v>
      </c>
      <c r="M512" s="37">
        <v>4.6785717010498047</v>
      </c>
    </row>
    <row r="513" spans="1:13" x14ac:dyDescent="0.25">
      <c r="A513" s="11" t="str">
        <f t="shared" si="38"/>
        <v>GRC_1996</v>
      </c>
      <c r="B513" t="s">
        <v>16</v>
      </c>
      <c r="C513" s="7" t="s">
        <v>49</v>
      </c>
      <c r="D513" s="6">
        <v>1996</v>
      </c>
      <c r="E513" s="34">
        <f t="shared" si="42"/>
        <v>5.1611707210540771</v>
      </c>
      <c r="F513" s="35">
        <f t="shared" si="39"/>
        <v>5.1244523525238037</v>
      </c>
      <c r="G513" s="36">
        <v>5.3910713195800781</v>
      </c>
      <c r="H513" s="36">
        <v>4.8578333854675293</v>
      </c>
      <c r="I513" s="34">
        <v>4.3288335800170898</v>
      </c>
      <c r="J513" s="35">
        <f t="shared" si="40"/>
        <v>5.4630953470865888</v>
      </c>
      <c r="K513" s="36">
        <v>5.7857141494750977</v>
      </c>
      <c r="L513" s="36">
        <v>5.9250001907348633</v>
      </c>
      <c r="M513" s="37">
        <v>4.6785717010498047</v>
      </c>
    </row>
    <row r="514" spans="1:13" x14ac:dyDescent="0.25">
      <c r="A514" s="11" t="str">
        <f t="shared" si="38"/>
        <v>GRC_1997</v>
      </c>
      <c r="B514" t="s">
        <v>16</v>
      </c>
      <c r="C514" s="7" t="s">
        <v>49</v>
      </c>
      <c r="D514" s="6">
        <v>1997</v>
      </c>
      <c r="E514" s="34">
        <f t="shared" si="42"/>
        <v>5.1161707242329912</v>
      </c>
      <c r="F514" s="35">
        <f t="shared" si="39"/>
        <v>5.1244523525238037</v>
      </c>
      <c r="G514" s="36">
        <v>5.3910713195800781</v>
      </c>
      <c r="H514" s="36">
        <v>4.8578333854675293</v>
      </c>
      <c r="I514" s="34">
        <v>4.0588335990905762</v>
      </c>
      <c r="J514" s="35">
        <f t="shared" si="40"/>
        <v>5.4630953470865888</v>
      </c>
      <c r="K514" s="36">
        <v>5.7857141494750977</v>
      </c>
      <c r="L514" s="36">
        <v>5.9250001907348633</v>
      </c>
      <c r="M514" s="37">
        <v>4.6785717010498047</v>
      </c>
    </row>
    <row r="515" spans="1:13" x14ac:dyDescent="0.25">
      <c r="A515" s="11" t="str">
        <f t="shared" si="38"/>
        <v>GRC_1998</v>
      </c>
      <c r="B515" t="s">
        <v>16</v>
      </c>
      <c r="C515" s="7" t="s">
        <v>49</v>
      </c>
      <c r="D515" s="6">
        <v>1998</v>
      </c>
      <c r="E515" s="34">
        <f t="shared" si="42"/>
        <v>5.0156151453653974</v>
      </c>
      <c r="F515" s="35">
        <f t="shared" si="39"/>
        <v>5.1244523525238037</v>
      </c>
      <c r="G515" s="36">
        <v>5.3910713195800781</v>
      </c>
      <c r="H515" s="36">
        <v>4.8578333854675293</v>
      </c>
      <c r="I515" s="34">
        <v>3.4555001258850098</v>
      </c>
      <c r="J515" s="35">
        <f t="shared" si="40"/>
        <v>5.4630953470865888</v>
      </c>
      <c r="K515" s="36">
        <v>5.7857141494750977</v>
      </c>
      <c r="L515" s="36">
        <v>5.9250001907348633</v>
      </c>
      <c r="M515" s="37">
        <v>4.6785717010498047</v>
      </c>
    </row>
    <row r="516" spans="1:13" x14ac:dyDescent="0.25">
      <c r="A516" s="11" t="str">
        <f t="shared" si="38"/>
        <v>GRC_1999</v>
      </c>
      <c r="B516" t="s">
        <v>16</v>
      </c>
      <c r="C516" s="7" t="s">
        <v>49</v>
      </c>
      <c r="D516" s="6">
        <v>1999</v>
      </c>
      <c r="E516" s="34">
        <f t="shared" si="42"/>
        <v>4.6639484961827593</v>
      </c>
      <c r="F516" s="35">
        <f t="shared" si="39"/>
        <v>4.9369523525238037</v>
      </c>
      <c r="G516" s="36">
        <v>5.0160713195800781</v>
      </c>
      <c r="H516" s="36">
        <v>4.8578333854675293</v>
      </c>
      <c r="I516" s="34">
        <v>3.0955002307891846</v>
      </c>
      <c r="J516" s="35">
        <f t="shared" si="40"/>
        <v>5.0047620137532549</v>
      </c>
      <c r="K516" s="36">
        <v>5.4107141494750977</v>
      </c>
      <c r="L516" s="36">
        <v>4.9250001907348633</v>
      </c>
      <c r="M516" s="37">
        <v>4.6785717010498047</v>
      </c>
    </row>
    <row r="517" spans="1:13" x14ac:dyDescent="0.25">
      <c r="A517" s="11" t="str">
        <f t="shared" si="38"/>
        <v>GRC_2000</v>
      </c>
      <c r="B517" t="s">
        <v>16</v>
      </c>
      <c r="C517" s="7" t="s">
        <v>49</v>
      </c>
      <c r="D517" s="6">
        <v>2000</v>
      </c>
      <c r="E517" s="34">
        <f t="shared" si="42"/>
        <v>4.5622818072636919</v>
      </c>
      <c r="F517" s="35">
        <f t="shared" si="39"/>
        <v>4.9369523525238037</v>
      </c>
      <c r="G517" s="36">
        <v>5.0160713195800781</v>
      </c>
      <c r="H517" s="36">
        <v>4.8578333854675293</v>
      </c>
      <c r="I517" s="34">
        <v>2.4855000972747803</v>
      </c>
      <c r="J517" s="35">
        <f t="shared" si="40"/>
        <v>5.0047620137532549</v>
      </c>
      <c r="K517" s="36">
        <v>5.4107141494750977</v>
      </c>
      <c r="L517" s="36">
        <v>4.9250001907348633</v>
      </c>
      <c r="M517" s="37">
        <v>4.6785717010498047</v>
      </c>
    </row>
    <row r="518" spans="1:13" x14ac:dyDescent="0.25">
      <c r="A518" s="11" t="str">
        <f t="shared" si="38"/>
        <v>GRC_2001</v>
      </c>
      <c r="B518" t="s">
        <v>16</v>
      </c>
      <c r="C518" s="7" t="s">
        <v>49</v>
      </c>
      <c r="D518" s="6">
        <v>2001</v>
      </c>
      <c r="E518" s="34">
        <f t="shared" si="42"/>
        <v>4.3020874460538225</v>
      </c>
      <c r="F518" s="35">
        <f t="shared" si="39"/>
        <v>4.6348693370819092</v>
      </c>
      <c r="G518" s="36">
        <v>4.5994052886962891</v>
      </c>
      <c r="H518" s="36">
        <v>4.6703333854675293</v>
      </c>
      <c r="I518" s="34">
        <v>1.528499960899353</v>
      </c>
      <c r="J518" s="35">
        <f t="shared" si="40"/>
        <v>5.0047620137532549</v>
      </c>
      <c r="K518" s="36">
        <v>5.4107141494750977</v>
      </c>
      <c r="L518" s="36">
        <v>4.9250001907348633</v>
      </c>
      <c r="M518" s="37">
        <v>4.6785717010498047</v>
      </c>
    </row>
    <row r="519" spans="1:13" x14ac:dyDescent="0.25">
      <c r="A519" s="11" t="str">
        <f t="shared" si="38"/>
        <v>GRC_2002</v>
      </c>
      <c r="B519" t="s">
        <v>16</v>
      </c>
      <c r="C519" s="7" t="s">
        <v>49</v>
      </c>
      <c r="D519" s="6">
        <v>2002</v>
      </c>
      <c r="E519" s="34">
        <f t="shared" si="42"/>
        <v>4.0378012458483381</v>
      </c>
      <c r="F519" s="35">
        <f t="shared" si="39"/>
        <v>4.0207440853118896</v>
      </c>
      <c r="G519" s="36">
        <v>3.37115478515625</v>
      </c>
      <c r="H519" s="36">
        <v>4.6703333854675293</v>
      </c>
      <c r="I519" s="34">
        <v>1.1710332632064819</v>
      </c>
      <c r="J519" s="35">
        <f t="shared" si="40"/>
        <v>5.0047620137532549</v>
      </c>
      <c r="K519" s="36">
        <v>5.4107141494750977</v>
      </c>
      <c r="L519" s="36">
        <v>4.9250001907348633</v>
      </c>
      <c r="M519" s="37">
        <v>4.6785717010498047</v>
      </c>
    </row>
    <row r="520" spans="1:13" x14ac:dyDescent="0.25">
      <c r="A520" s="11" t="str">
        <f t="shared" si="38"/>
        <v>GRC_2003</v>
      </c>
      <c r="B520" t="s">
        <v>16</v>
      </c>
      <c r="C520" s="7" t="s">
        <v>49</v>
      </c>
      <c r="D520" s="6">
        <v>2003</v>
      </c>
      <c r="E520" s="34">
        <f t="shared" si="42"/>
        <v>4.0156901478767395</v>
      </c>
      <c r="F520" s="35">
        <f t="shared" si="39"/>
        <v>4.0207440853118896</v>
      </c>
      <c r="G520" s="36">
        <v>3.37115478515625</v>
      </c>
      <c r="H520" s="36">
        <v>4.6703333854675293</v>
      </c>
      <c r="I520" s="34">
        <v>1.0383666753768921</v>
      </c>
      <c r="J520" s="35">
        <f t="shared" si="40"/>
        <v>5.0047620137532549</v>
      </c>
      <c r="K520" s="36">
        <v>5.4107141494750977</v>
      </c>
      <c r="L520" s="36">
        <v>4.9250001907348633</v>
      </c>
      <c r="M520" s="37">
        <v>4.6785717010498047</v>
      </c>
    </row>
    <row r="521" spans="1:13" x14ac:dyDescent="0.25">
      <c r="A521" s="11" t="str">
        <f t="shared" ref="A521:A584" si="43">B521&amp;"_"&amp;D521</f>
        <v>GRC_2004</v>
      </c>
      <c r="B521" t="s">
        <v>16</v>
      </c>
      <c r="C521" s="7" t="s">
        <v>49</v>
      </c>
      <c r="D521" s="6">
        <v>2004</v>
      </c>
      <c r="E521" s="34">
        <f t="shared" si="42"/>
        <v>4.0077283779780073</v>
      </c>
      <c r="F521" s="35">
        <f t="shared" ref="F521:F584" si="44">AVERAGE(G521:H521)</f>
        <v>4.0199004411697388</v>
      </c>
      <c r="G521" s="36">
        <v>3.3694674968719482</v>
      </c>
      <c r="H521" s="36">
        <v>4.6703333854675293</v>
      </c>
      <c r="I521" s="34">
        <v>0.99228334426879883</v>
      </c>
      <c r="J521" s="35">
        <f t="shared" ref="J521:J584" si="45">AVERAGE(K521:M521)</f>
        <v>5.0047620137532549</v>
      </c>
      <c r="K521" s="36">
        <v>5.4107141494750977</v>
      </c>
      <c r="L521" s="36">
        <v>4.9250001907348633</v>
      </c>
      <c r="M521" s="37">
        <v>4.6785717010498047</v>
      </c>
    </row>
    <row r="522" spans="1:13" x14ac:dyDescent="0.25">
      <c r="A522" s="11" t="str">
        <f t="shared" si="43"/>
        <v>GRC_2005</v>
      </c>
      <c r="B522" t="s">
        <v>16</v>
      </c>
      <c r="C522" s="7" t="s">
        <v>49</v>
      </c>
      <c r="D522" s="6">
        <v>2005</v>
      </c>
      <c r="E522" s="34">
        <f t="shared" si="42"/>
        <v>3.4459262092908225</v>
      </c>
      <c r="F522" s="35">
        <f t="shared" si="44"/>
        <v>2.919369101524353</v>
      </c>
      <c r="G522" s="36">
        <v>2.8677799701690674</v>
      </c>
      <c r="H522" s="36">
        <v>2.9709582328796387</v>
      </c>
      <c r="I522" s="34">
        <v>0.9475332498550415</v>
      </c>
      <c r="J522" s="35">
        <f t="shared" si="45"/>
        <v>4.6297619342803955</v>
      </c>
      <c r="K522" s="36">
        <v>5.0357141494750977</v>
      </c>
      <c r="L522" s="36">
        <v>4.9250001907348633</v>
      </c>
      <c r="M522" s="37">
        <v>3.9285714626312256</v>
      </c>
    </row>
    <row r="523" spans="1:13" x14ac:dyDescent="0.25">
      <c r="A523" s="11" t="str">
        <f t="shared" si="43"/>
        <v>GRC_2006</v>
      </c>
      <c r="B523" t="s">
        <v>16</v>
      </c>
      <c r="C523" s="7" t="s">
        <v>49</v>
      </c>
      <c r="D523" s="6">
        <v>2006</v>
      </c>
      <c r="E523" s="34">
        <f t="shared" si="42"/>
        <v>3.3136310776074729</v>
      </c>
      <c r="F523" s="35">
        <f t="shared" si="44"/>
        <v>2.9185253381729126</v>
      </c>
      <c r="G523" s="36">
        <v>2.8660924434661865</v>
      </c>
      <c r="H523" s="36">
        <v>2.9709582328796387</v>
      </c>
      <c r="I523" s="34">
        <v>0.90544998645782471</v>
      </c>
      <c r="J523" s="35">
        <f t="shared" si="45"/>
        <v>4.3797619342803955</v>
      </c>
      <c r="K523" s="36">
        <v>4.2857141494750977</v>
      </c>
      <c r="L523" s="36">
        <v>4.9250001907348633</v>
      </c>
      <c r="M523" s="37">
        <v>3.9285714626312256</v>
      </c>
    </row>
    <row r="524" spans="1:13" x14ac:dyDescent="0.25">
      <c r="A524" s="11" t="str">
        <f t="shared" si="43"/>
        <v>GRC_2007</v>
      </c>
      <c r="B524" t="s">
        <v>16</v>
      </c>
      <c r="C524" s="7" t="s">
        <v>49</v>
      </c>
      <c r="D524" s="6">
        <v>2007</v>
      </c>
      <c r="E524" s="34">
        <f t="shared" si="42"/>
        <v>2.9538025856018066</v>
      </c>
      <c r="F524" s="35">
        <f t="shared" si="44"/>
        <v>2.9176815748214722</v>
      </c>
      <c r="G524" s="36">
        <v>2.8644049167633057</v>
      </c>
      <c r="H524" s="36">
        <v>2.9709582328796387</v>
      </c>
      <c r="I524" s="34">
        <v>0.74816656112670898</v>
      </c>
      <c r="J524" s="35">
        <f t="shared" si="45"/>
        <v>3.713095267613729</v>
      </c>
      <c r="K524" s="36">
        <v>4.2857141494750977</v>
      </c>
      <c r="L524" s="36">
        <v>4.9250001907348633</v>
      </c>
      <c r="M524" s="37">
        <v>1.9285714626312256</v>
      </c>
    </row>
    <row r="525" spans="1:13" x14ac:dyDescent="0.25">
      <c r="A525" s="11" t="str">
        <f t="shared" si="43"/>
        <v>GRC_2008</v>
      </c>
      <c r="B525" t="s">
        <v>16</v>
      </c>
      <c r="C525" s="7" t="s">
        <v>49</v>
      </c>
      <c r="D525" s="6">
        <v>2008</v>
      </c>
      <c r="E525" s="34">
        <f t="shared" si="42"/>
        <v>2.734786331653595</v>
      </c>
      <c r="F525" s="35">
        <f t="shared" si="44"/>
        <v>2.7588273286819458</v>
      </c>
      <c r="G525" s="36">
        <v>2.5466964244842529</v>
      </c>
      <c r="H525" s="36">
        <v>2.9709582328796387</v>
      </c>
      <c r="I525" s="34">
        <v>0.7517777681350708</v>
      </c>
      <c r="J525" s="35">
        <f t="shared" si="45"/>
        <v>3.3797618548075357</v>
      </c>
      <c r="K525" s="36">
        <v>4.2857141494750977</v>
      </c>
      <c r="L525" s="36">
        <v>3.9249999523162842</v>
      </c>
      <c r="M525" s="37">
        <v>1.9285714626312256</v>
      </c>
    </row>
    <row r="526" spans="1:13" x14ac:dyDescent="0.25">
      <c r="A526" s="11" t="str">
        <f t="shared" si="43"/>
        <v>GRC_2009</v>
      </c>
      <c r="B526" t="s">
        <v>16</v>
      </c>
      <c r="C526" s="7" t="s">
        <v>49</v>
      </c>
      <c r="D526" s="6">
        <v>2009</v>
      </c>
      <c r="E526" s="34">
        <f t="shared" si="42"/>
        <v>2.2087215284506478</v>
      </c>
      <c r="F526" s="35">
        <f t="shared" si="44"/>
        <v>2.7588273286819458</v>
      </c>
      <c r="G526" s="36">
        <v>2.5466964244842529</v>
      </c>
      <c r="H526" s="36">
        <v>2.9709582328796387</v>
      </c>
      <c r="I526" s="34">
        <v>0.59538888931274414</v>
      </c>
      <c r="J526" s="35">
        <f t="shared" si="45"/>
        <v>2.3797618746757507</v>
      </c>
      <c r="K526" s="36">
        <v>4.2857141494750977</v>
      </c>
      <c r="L526" s="36">
        <v>0.92500001192092896</v>
      </c>
      <c r="M526" s="37">
        <v>1.9285714626312256</v>
      </c>
    </row>
    <row r="527" spans="1:13" x14ac:dyDescent="0.25">
      <c r="A527" s="11" t="str">
        <f t="shared" si="43"/>
        <v>GRC_2010</v>
      </c>
      <c r="B527" t="s">
        <v>16</v>
      </c>
      <c r="C527" s="7" t="s">
        <v>49</v>
      </c>
      <c r="D527" s="6">
        <v>2010</v>
      </c>
      <c r="E527" s="34">
        <f t="shared" si="42"/>
        <v>2.1512470344702401</v>
      </c>
      <c r="F527" s="35">
        <f t="shared" si="44"/>
        <v>2.5861399173736572</v>
      </c>
      <c r="G527" s="36">
        <v>2.5466964244842529</v>
      </c>
      <c r="H527" s="36">
        <v>2.6255834102630615</v>
      </c>
      <c r="I527" s="34">
        <v>0.595916748046875</v>
      </c>
      <c r="J527" s="35">
        <f t="shared" si="45"/>
        <v>2.3797618746757507</v>
      </c>
      <c r="K527" s="36">
        <v>4.2857141494750977</v>
      </c>
      <c r="L527" s="36">
        <v>0.92500001192092896</v>
      </c>
      <c r="M527" s="37">
        <v>1.9285714626312256</v>
      </c>
    </row>
    <row r="528" spans="1:13" x14ac:dyDescent="0.25">
      <c r="A528" s="11" t="str">
        <f t="shared" si="43"/>
        <v>GRC_2011</v>
      </c>
      <c r="B528" t="s">
        <v>16</v>
      </c>
      <c r="C528" s="7" t="s">
        <v>49</v>
      </c>
      <c r="D528" s="6">
        <v>2011</v>
      </c>
      <c r="E528" s="34">
        <f t="shared" si="42"/>
        <v>2.0867516448100409</v>
      </c>
      <c r="F528" s="35">
        <f t="shared" si="44"/>
        <v>2.4923899173736572</v>
      </c>
      <c r="G528" s="36">
        <v>2.3591964244842529</v>
      </c>
      <c r="H528" s="36">
        <v>2.6255834102630615</v>
      </c>
      <c r="I528" s="34">
        <v>0.3964444100856781</v>
      </c>
      <c r="J528" s="35">
        <f t="shared" si="45"/>
        <v>2.3797618746757507</v>
      </c>
      <c r="K528" s="36">
        <v>4.2857141494750977</v>
      </c>
      <c r="L528" s="36">
        <v>0.92500001192092896</v>
      </c>
      <c r="M528" s="37">
        <v>1.9285714626312256</v>
      </c>
    </row>
    <row r="529" spans="1:13" x14ac:dyDescent="0.25">
      <c r="A529" s="11" t="str">
        <f t="shared" si="43"/>
        <v>GRC_2012</v>
      </c>
      <c r="B529" t="s">
        <v>16</v>
      </c>
      <c r="C529" s="7" t="s">
        <v>49</v>
      </c>
      <c r="D529" s="6">
        <v>2012</v>
      </c>
      <c r="E529" s="34">
        <f t="shared" si="42"/>
        <v>2.0634021212657294</v>
      </c>
      <c r="F529" s="35">
        <f t="shared" si="44"/>
        <v>2.4220774173736572</v>
      </c>
      <c r="G529" s="36">
        <v>2.2185714244842529</v>
      </c>
      <c r="H529" s="36">
        <v>2.6255834102630615</v>
      </c>
      <c r="I529" s="34">
        <v>0.39697226881980896</v>
      </c>
      <c r="J529" s="35">
        <f t="shared" si="45"/>
        <v>2.3797618746757507</v>
      </c>
      <c r="K529" s="36">
        <v>4.2857141494750977</v>
      </c>
      <c r="L529" s="36">
        <v>0.92500001192092896</v>
      </c>
      <c r="M529" s="37">
        <v>1.9285714626312256</v>
      </c>
    </row>
    <row r="530" spans="1:13" x14ac:dyDescent="0.25">
      <c r="A530" s="11" t="str">
        <f t="shared" si="43"/>
        <v>GRC_2013</v>
      </c>
      <c r="B530" t="s">
        <v>16</v>
      </c>
      <c r="C530" s="7" t="s">
        <v>49</v>
      </c>
      <c r="D530" s="6">
        <v>2013</v>
      </c>
      <c r="E530" s="34">
        <f t="shared" si="42"/>
        <v>2.0634900778532028</v>
      </c>
      <c r="F530" s="35">
        <f t="shared" si="44"/>
        <v>2.4220774173736572</v>
      </c>
      <c r="G530" s="36">
        <v>2.2185714244842529</v>
      </c>
      <c r="H530" s="36">
        <v>2.6255834102630615</v>
      </c>
      <c r="I530" s="34">
        <v>0.39750000834465027</v>
      </c>
      <c r="J530" s="35">
        <f t="shared" si="45"/>
        <v>2.3797618746757507</v>
      </c>
      <c r="K530" s="36">
        <v>4.2857141494750977</v>
      </c>
      <c r="L530" s="36">
        <v>0.92500001192092896</v>
      </c>
      <c r="M530" s="37">
        <v>1.9285714626312256</v>
      </c>
    </row>
    <row r="531" spans="1:13" x14ac:dyDescent="0.25">
      <c r="A531" s="11" t="str">
        <f t="shared" si="43"/>
        <v>GRC_2014</v>
      </c>
      <c r="B531" t="s">
        <v>16</v>
      </c>
      <c r="C531" s="7" t="s">
        <v>49</v>
      </c>
      <c r="D531" s="6">
        <v>2014</v>
      </c>
      <c r="E531" s="34">
        <f t="shared" ref="E531:E535" si="46">IF(AND(G531=".",H531=".",I531=".",K531=".",L531=".",M531="."),".",AVERAGE(G531,H531,I531,K531,L531,M531))</f>
        <v>1.8801568001508713</v>
      </c>
      <c r="F531" s="35">
        <f t="shared" si="44"/>
        <v>1.9577916860580444</v>
      </c>
      <c r="G531" s="36">
        <v>1.7899999618530273</v>
      </c>
      <c r="H531" s="36">
        <v>2.1255834102630615</v>
      </c>
      <c r="I531" s="34">
        <v>0.39750000834465027</v>
      </c>
      <c r="J531" s="35">
        <f t="shared" si="45"/>
        <v>2.3226191401481628</v>
      </c>
      <c r="K531" s="36">
        <v>4.114285945892334</v>
      </c>
      <c r="L531" s="36">
        <v>0.92500001192092896</v>
      </c>
      <c r="M531" s="37">
        <v>1.9285714626312256</v>
      </c>
    </row>
    <row r="532" spans="1:13" x14ac:dyDescent="0.25">
      <c r="A532" s="11" t="str">
        <f t="shared" si="43"/>
        <v>GRC_2015</v>
      </c>
      <c r="B532" t="s">
        <v>16</v>
      </c>
      <c r="C532" s="7" t="s">
        <v>49</v>
      </c>
      <c r="D532" s="6">
        <v>2015</v>
      </c>
      <c r="E532" s="34">
        <f t="shared" si="46"/>
        <v>1.8515853136777878</v>
      </c>
      <c r="F532" s="35">
        <f t="shared" si="44"/>
        <v>1.9577916860580444</v>
      </c>
      <c r="G532" s="36">
        <v>1.7899999618530273</v>
      </c>
      <c r="H532" s="36">
        <v>2.1255834102630615</v>
      </c>
      <c r="I532" s="34">
        <v>0.39750000834465027</v>
      </c>
      <c r="J532" s="35">
        <f t="shared" si="45"/>
        <v>2.2654761672019958</v>
      </c>
      <c r="K532" s="36">
        <v>3.942857027053833</v>
      </c>
      <c r="L532" s="36">
        <v>0.92500001192092896</v>
      </c>
      <c r="M532" s="37">
        <v>1.9285714626312256</v>
      </c>
    </row>
    <row r="533" spans="1:13" x14ac:dyDescent="0.25">
      <c r="A533" s="11" t="str">
        <f t="shared" si="43"/>
        <v>GRC_2016</v>
      </c>
      <c r="B533" t="s">
        <v>16</v>
      </c>
      <c r="C533" s="7" t="s">
        <v>49</v>
      </c>
      <c r="D533" s="6">
        <v>2016</v>
      </c>
      <c r="E533" s="34">
        <f t="shared" si="46"/>
        <v>1.8230139066775639</v>
      </c>
      <c r="F533" s="35">
        <f t="shared" si="44"/>
        <v>1.9577916860580444</v>
      </c>
      <c r="G533" s="36">
        <v>1.7899999618530273</v>
      </c>
      <c r="H533" s="36">
        <v>2.1255834102630615</v>
      </c>
      <c r="I533" s="34">
        <v>0.39750000834465027</v>
      </c>
      <c r="J533" s="35">
        <f t="shared" si="45"/>
        <v>2.2083333532015481</v>
      </c>
      <c r="K533" s="36">
        <v>3.7714285850524902</v>
      </c>
      <c r="L533" s="36">
        <v>0.92500001192092896</v>
      </c>
      <c r="M533" s="37">
        <v>1.9285714626312256</v>
      </c>
    </row>
    <row r="534" spans="1:13" x14ac:dyDescent="0.25">
      <c r="A534" s="11" t="str">
        <f t="shared" si="43"/>
        <v>GRC_2017</v>
      </c>
      <c r="B534" t="s">
        <v>16</v>
      </c>
      <c r="C534" s="7" t="s">
        <v>49</v>
      </c>
      <c r="D534" s="6">
        <v>2017</v>
      </c>
      <c r="E534" s="34">
        <f t="shared" si="46"/>
        <v>1.7944424599409103</v>
      </c>
      <c r="F534" s="35">
        <f t="shared" si="44"/>
        <v>1.9577916860580444</v>
      </c>
      <c r="G534" s="36">
        <v>1.7899999618530273</v>
      </c>
      <c r="H534" s="36">
        <v>2.1255834102630615</v>
      </c>
      <c r="I534" s="34">
        <v>0.39750000834465027</v>
      </c>
      <c r="J534" s="35">
        <f t="shared" si="45"/>
        <v>2.151190459728241</v>
      </c>
      <c r="K534" s="36">
        <v>3.5999999046325684</v>
      </c>
      <c r="L534" s="36">
        <v>0.92500001192092896</v>
      </c>
      <c r="M534" s="37">
        <v>1.9285714626312256</v>
      </c>
    </row>
    <row r="535" spans="1:13" x14ac:dyDescent="0.25">
      <c r="A535" s="11" t="str">
        <f t="shared" si="43"/>
        <v>GRC_2018</v>
      </c>
      <c r="B535" t="s">
        <v>16</v>
      </c>
      <c r="C535" s="7" t="s">
        <v>49</v>
      </c>
      <c r="D535" s="6">
        <v>2018</v>
      </c>
      <c r="E535" s="34">
        <f t="shared" si="46"/>
        <v>1.3134900778532028</v>
      </c>
      <c r="F535" s="35">
        <f t="shared" si="44"/>
        <v>1.4577916264533997</v>
      </c>
      <c r="G535" s="36">
        <v>1.7899999618530273</v>
      </c>
      <c r="H535" s="36">
        <v>1.125583291053772</v>
      </c>
      <c r="I535" s="34">
        <v>0.39750000834465027</v>
      </c>
      <c r="J535" s="35">
        <f t="shared" si="45"/>
        <v>1.5226190686225891</v>
      </c>
      <c r="K535" s="36">
        <v>1.7142857313156128</v>
      </c>
      <c r="L535" s="36">
        <v>0.92500001192092896</v>
      </c>
      <c r="M535" s="37">
        <v>1.9285714626312256</v>
      </c>
    </row>
    <row r="536" spans="1:13" x14ac:dyDescent="0.25">
      <c r="A536" s="11" t="str">
        <f t="shared" si="43"/>
        <v>HUN_1975</v>
      </c>
      <c r="B536" s="14" t="s">
        <v>17</v>
      </c>
      <c r="C536" s="8" t="s">
        <v>50</v>
      </c>
      <c r="D536" s="4">
        <v>1975</v>
      </c>
      <c r="E536" s="30">
        <f t="shared" si="42"/>
        <v>6.0229000250498457</v>
      </c>
      <c r="F536" s="31">
        <f t="shared" si="44"/>
        <v>5.3964974880218506</v>
      </c>
      <c r="G536" s="32">
        <v>5.9064373970031738</v>
      </c>
      <c r="H536" s="32">
        <v>4.8865575790405273</v>
      </c>
      <c r="I536" s="30">
        <v>5.5408334732055664</v>
      </c>
      <c r="J536" s="31">
        <f t="shared" si="45"/>
        <v>6.6011905670166016</v>
      </c>
      <c r="K536" s="32">
        <v>6.9464287757873535</v>
      </c>
      <c r="L536" s="32">
        <v>7</v>
      </c>
      <c r="M536" s="33">
        <v>5.8571429252624512</v>
      </c>
    </row>
    <row r="537" spans="1:13" x14ac:dyDescent="0.25">
      <c r="A537" s="11" t="str">
        <f t="shared" si="43"/>
        <v>HUN_1976</v>
      </c>
      <c r="B537" t="s">
        <v>17</v>
      </c>
      <c r="C537" s="8" t="s">
        <v>50</v>
      </c>
      <c r="D537" s="4">
        <v>1976</v>
      </c>
      <c r="E537" s="30">
        <f t="shared" si="42"/>
        <v>6.0229000250498457</v>
      </c>
      <c r="F537" s="31">
        <f t="shared" si="44"/>
        <v>5.3964974880218506</v>
      </c>
      <c r="G537" s="32">
        <v>5.9064373970031738</v>
      </c>
      <c r="H537" s="32">
        <v>4.8865575790405273</v>
      </c>
      <c r="I537" s="30">
        <v>5.5408334732055664</v>
      </c>
      <c r="J537" s="31">
        <f t="shared" si="45"/>
        <v>6.6011905670166016</v>
      </c>
      <c r="K537" s="32">
        <v>6.9464287757873535</v>
      </c>
      <c r="L537" s="32">
        <v>7</v>
      </c>
      <c r="M537" s="33">
        <v>5.8571429252624512</v>
      </c>
    </row>
    <row r="538" spans="1:13" x14ac:dyDescent="0.25">
      <c r="A538" s="11" t="str">
        <f t="shared" si="43"/>
        <v>HUN_1977</v>
      </c>
      <c r="B538" t="s">
        <v>17</v>
      </c>
      <c r="C538" s="8" t="s">
        <v>50</v>
      </c>
      <c r="D538" s="4">
        <v>1977</v>
      </c>
      <c r="E538" s="30">
        <f t="shared" si="42"/>
        <v>6.0229000250498457</v>
      </c>
      <c r="F538" s="31">
        <f t="shared" si="44"/>
        <v>5.3964974880218506</v>
      </c>
      <c r="G538" s="32">
        <v>5.9064373970031738</v>
      </c>
      <c r="H538" s="32">
        <v>4.8865575790405273</v>
      </c>
      <c r="I538" s="30">
        <v>5.5408334732055664</v>
      </c>
      <c r="J538" s="31">
        <f t="shared" si="45"/>
        <v>6.6011905670166016</v>
      </c>
      <c r="K538" s="32">
        <v>6.9464287757873535</v>
      </c>
      <c r="L538" s="32">
        <v>7</v>
      </c>
      <c r="M538" s="33">
        <v>5.8571429252624512</v>
      </c>
    </row>
    <row r="539" spans="1:13" x14ac:dyDescent="0.25">
      <c r="A539" s="11" t="str">
        <f t="shared" si="43"/>
        <v>HUN_1978</v>
      </c>
      <c r="B539" t="s">
        <v>17</v>
      </c>
      <c r="C539" s="8" t="s">
        <v>50</v>
      </c>
      <c r="D539" s="4">
        <v>1978</v>
      </c>
      <c r="E539" s="30">
        <f t="shared" si="42"/>
        <v>6.0229000250498457</v>
      </c>
      <c r="F539" s="31">
        <f t="shared" si="44"/>
        <v>5.3964974880218506</v>
      </c>
      <c r="G539" s="32">
        <v>5.9064373970031738</v>
      </c>
      <c r="H539" s="32">
        <v>4.8865575790405273</v>
      </c>
      <c r="I539" s="30">
        <v>5.5408334732055664</v>
      </c>
      <c r="J539" s="31">
        <f t="shared" si="45"/>
        <v>6.6011905670166016</v>
      </c>
      <c r="K539" s="32">
        <v>6.9464287757873535</v>
      </c>
      <c r="L539" s="32">
        <v>7</v>
      </c>
      <c r="M539" s="33">
        <v>5.8571429252624512</v>
      </c>
    </row>
    <row r="540" spans="1:13" x14ac:dyDescent="0.25">
      <c r="A540" s="11" t="str">
        <f t="shared" si="43"/>
        <v>HUN_1979</v>
      </c>
      <c r="B540" t="s">
        <v>17</v>
      </c>
      <c r="C540" s="8" t="s">
        <v>50</v>
      </c>
      <c r="D540" s="4">
        <v>1979</v>
      </c>
      <c r="E540" s="30">
        <f t="shared" si="42"/>
        <v>6.0229000250498457</v>
      </c>
      <c r="F540" s="31">
        <f t="shared" si="44"/>
        <v>5.3964974880218506</v>
      </c>
      <c r="G540" s="32">
        <v>5.9064373970031738</v>
      </c>
      <c r="H540" s="32">
        <v>4.8865575790405273</v>
      </c>
      <c r="I540" s="30">
        <v>5.5408334732055664</v>
      </c>
      <c r="J540" s="31">
        <f t="shared" si="45"/>
        <v>6.6011905670166016</v>
      </c>
      <c r="K540" s="32">
        <v>6.9464287757873535</v>
      </c>
      <c r="L540" s="32">
        <v>7</v>
      </c>
      <c r="M540" s="33">
        <v>5.8571429252624512</v>
      </c>
    </row>
    <row r="541" spans="1:13" x14ac:dyDescent="0.25">
      <c r="A541" s="11" t="str">
        <f t="shared" si="43"/>
        <v>HUN_1980</v>
      </c>
      <c r="B541" t="s">
        <v>17</v>
      </c>
      <c r="C541" s="8" t="s">
        <v>50</v>
      </c>
      <c r="D541" s="4">
        <v>1980</v>
      </c>
      <c r="E541" s="30">
        <f t="shared" si="42"/>
        <v>6.0229000250498457</v>
      </c>
      <c r="F541" s="31">
        <f t="shared" si="44"/>
        <v>5.3964974880218506</v>
      </c>
      <c r="G541" s="32">
        <v>5.9064373970031738</v>
      </c>
      <c r="H541" s="32">
        <v>4.8865575790405273</v>
      </c>
      <c r="I541" s="30">
        <v>5.5408334732055664</v>
      </c>
      <c r="J541" s="31">
        <f t="shared" si="45"/>
        <v>6.6011905670166016</v>
      </c>
      <c r="K541" s="32">
        <v>6.9464287757873535</v>
      </c>
      <c r="L541" s="32">
        <v>7</v>
      </c>
      <c r="M541" s="33">
        <v>5.8571429252624512</v>
      </c>
    </row>
    <row r="542" spans="1:13" x14ac:dyDescent="0.25">
      <c r="A542" s="11" t="str">
        <f t="shared" si="43"/>
        <v>HUN_1981</v>
      </c>
      <c r="B542" t="s">
        <v>17</v>
      </c>
      <c r="C542" s="8" t="s">
        <v>50</v>
      </c>
      <c r="D542" s="4">
        <v>1981</v>
      </c>
      <c r="E542" s="30">
        <f t="shared" si="42"/>
        <v>6.0229000250498457</v>
      </c>
      <c r="F542" s="31">
        <f t="shared" si="44"/>
        <v>5.3964974880218506</v>
      </c>
      <c r="G542" s="32">
        <v>5.9064373970031738</v>
      </c>
      <c r="H542" s="32">
        <v>4.8865575790405273</v>
      </c>
      <c r="I542" s="30">
        <v>5.5408334732055664</v>
      </c>
      <c r="J542" s="31">
        <f t="shared" si="45"/>
        <v>6.6011905670166016</v>
      </c>
      <c r="K542" s="32">
        <v>6.9464287757873535</v>
      </c>
      <c r="L542" s="32">
        <v>7</v>
      </c>
      <c r="M542" s="33">
        <v>5.8571429252624512</v>
      </c>
    </row>
    <row r="543" spans="1:13" x14ac:dyDescent="0.25">
      <c r="A543" s="11" t="str">
        <f t="shared" si="43"/>
        <v>HUN_1982</v>
      </c>
      <c r="B543" t="s">
        <v>17</v>
      </c>
      <c r="C543" s="8" t="s">
        <v>50</v>
      </c>
      <c r="D543" s="4">
        <v>1982</v>
      </c>
      <c r="E543" s="30">
        <f t="shared" si="42"/>
        <v>6.0229000250498457</v>
      </c>
      <c r="F543" s="31">
        <f t="shared" si="44"/>
        <v>5.3964974880218506</v>
      </c>
      <c r="G543" s="32">
        <v>5.9064373970031738</v>
      </c>
      <c r="H543" s="32">
        <v>4.8865575790405273</v>
      </c>
      <c r="I543" s="30">
        <v>5.5408334732055664</v>
      </c>
      <c r="J543" s="31">
        <f t="shared" si="45"/>
        <v>6.6011905670166016</v>
      </c>
      <c r="K543" s="32">
        <v>6.9464287757873535</v>
      </c>
      <c r="L543" s="32">
        <v>7</v>
      </c>
      <c r="M543" s="33">
        <v>5.8571429252624512</v>
      </c>
    </row>
    <row r="544" spans="1:13" x14ac:dyDescent="0.25">
      <c r="A544" s="11" t="str">
        <f t="shared" si="43"/>
        <v>HUN_1983</v>
      </c>
      <c r="B544" t="s">
        <v>17</v>
      </c>
      <c r="C544" s="8" t="s">
        <v>50</v>
      </c>
      <c r="D544" s="4">
        <v>1983</v>
      </c>
      <c r="E544" s="30">
        <f t="shared" si="42"/>
        <v>6.0229000250498457</v>
      </c>
      <c r="F544" s="31">
        <f t="shared" si="44"/>
        <v>5.3964974880218506</v>
      </c>
      <c r="G544" s="32">
        <v>5.9064373970031738</v>
      </c>
      <c r="H544" s="32">
        <v>4.8865575790405273</v>
      </c>
      <c r="I544" s="30">
        <v>5.5408334732055664</v>
      </c>
      <c r="J544" s="31">
        <f t="shared" si="45"/>
        <v>6.6011905670166016</v>
      </c>
      <c r="K544" s="32">
        <v>6.9464287757873535</v>
      </c>
      <c r="L544" s="32">
        <v>7</v>
      </c>
      <c r="M544" s="33">
        <v>5.8571429252624512</v>
      </c>
    </row>
    <row r="545" spans="1:13" x14ac:dyDescent="0.25">
      <c r="A545" s="11" t="str">
        <f t="shared" si="43"/>
        <v>HUN_1984</v>
      </c>
      <c r="B545" t="s">
        <v>17</v>
      </c>
      <c r="C545" s="8" t="s">
        <v>50</v>
      </c>
      <c r="D545" s="4">
        <v>1984</v>
      </c>
      <c r="E545" s="30">
        <f t="shared" si="42"/>
        <v>6.0229000250498457</v>
      </c>
      <c r="F545" s="31">
        <f t="shared" si="44"/>
        <v>5.3964974880218506</v>
      </c>
      <c r="G545" s="32">
        <v>5.9064373970031738</v>
      </c>
      <c r="H545" s="32">
        <v>4.8865575790405273</v>
      </c>
      <c r="I545" s="30">
        <v>5.5408334732055664</v>
      </c>
      <c r="J545" s="31">
        <f t="shared" si="45"/>
        <v>6.6011905670166016</v>
      </c>
      <c r="K545" s="32">
        <v>6.9464287757873535</v>
      </c>
      <c r="L545" s="32">
        <v>7</v>
      </c>
      <c r="M545" s="33">
        <v>5.8571429252624512</v>
      </c>
    </row>
    <row r="546" spans="1:13" x14ac:dyDescent="0.25">
      <c r="A546" s="11" t="str">
        <f t="shared" si="43"/>
        <v>HUN_1985</v>
      </c>
      <c r="B546" t="s">
        <v>17</v>
      </c>
      <c r="C546" s="8" t="s">
        <v>50</v>
      </c>
      <c r="D546" s="4">
        <v>1985</v>
      </c>
      <c r="E546" s="30">
        <f t="shared" si="42"/>
        <v>6.0229000250498457</v>
      </c>
      <c r="F546" s="31">
        <f t="shared" si="44"/>
        <v>5.3964974880218506</v>
      </c>
      <c r="G546" s="32">
        <v>5.9064373970031738</v>
      </c>
      <c r="H546" s="32">
        <v>4.8865575790405273</v>
      </c>
      <c r="I546" s="30">
        <v>5.5408334732055664</v>
      </c>
      <c r="J546" s="31">
        <f t="shared" si="45"/>
        <v>6.6011905670166016</v>
      </c>
      <c r="K546" s="32">
        <v>6.9464287757873535</v>
      </c>
      <c r="L546" s="32">
        <v>7</v>
      </c>
      <c r="M546" s="33">
        <v>5.8571429252624512</v>
      </c>
    </row>
    <row r="547" spans="1:13" x14ac:dyDescent="0.25">
      <c r="A547" s="11" t="str">
        <f t="shared" si="43"/>
        <v>HUN_1986</v>
      </c>
      <c r="B547" t="s">
        <v>17</v>
      </c>
      <c r="C547" s="8" t="s">
        <v>50</v>
      </c>
      <c r="D547" s="4">
        <v>1986</v>
      </c>
      <c r="E547" s="30">
        <f t="shared" si="42"/>
        <v>6.0229000250498457</v>
      </c>
      <c r="F547" s="31">
        <f t="shared" si="44"/>
        <v>5.3964974880218506</v>
      </c>
      <c r="G547" s="32">
        <v>5.9064373970031738</v>
      </c>
      <c r="H547" s="32">
        <v>4.8865575790405273</v>
      </c>
      <c r="I547" s="30">
        <v>5.5408334732055664</v>
      </c>
      <c r="J547" s="31">
        <f t="shared" si="45"/>
        <v>6.6011905670166016</v>
      </c>
      <c r="K547" s="32">
        <v>6.9464287757873535</v>
      </c>
      <c r="L547" s="32">
        <v>7</v>
      </c>
      <c r="M547" s="33">
        <v>5.8571429252624512</v>
      </c>
    </row>
    <row r="548" spans="1:13" x14ac:dyDescent="0.25">
      <c r="A548" s="11" t="str">
        <f t="shared" si="43"/>
        <v>HUN_1987</v>
      </c>
      <c r="B548" t="s">
        <v>17</v>
      </c>
      <c r="C548" s="8" t="s">
        <v>50</v>
      </c>
      <c r="D548" s="4">
        <v>1987</v>
      </c>
      <c r="E548" s="30">
        <f t="shared" si="42"/>
        <v>6.0229000250498457</v>
      </c>
      <c r="F548" s="31">
        <f t="shared" si="44"/>
        <v>5.3964974880218506</v>
      </c>
      <c r="G548" s="32">
        <v>5.9064373970031738</v>
      </c>
      <c r="H548" s="32">
        <v>4.8865575790405273</v>
      </c>
      <c r="I548" s="30">
        <v>5.5408334732055664</v>
      </c>
      <c r="J548" s="31">
        <f t="shared" si="45"/>
        <v>6.6011905670166016</v>
      </c>
      <c r="K548" s="32">
        <v>6.9464287757873535</v>
      </c>
      <c r="L548" s="32">
        <v>7</v>
      </c>
      <c r="M548" s="33">
        <v>5.8571429252624512</v>
      </c>
    </row>
    <row r="549" spans="1:13" x14ac:dyDescent="0.25">
      <c r="A549" s="11" t="str">
        <f t="shared" si="43"/>
        <v>HUN_1988</v>
      </c>
      <c r="B549" t="s">
        <v>17</v>
      </c>
      <c r="C549" s="8" t="s">
        <v>50</v>
      </c>
      <c r="D549" s="4">
        <v>1988</v>
      </c>
      <c r="E549" s="30">
        <f t="shared" si="42"/>
        <v>6.0229000250498457</v>
      </c>
      <c r="F549" s="31">
        <f t="shared" si="44"/>
        <v>5.3964974880218506</v>
      </c>
      <c r="G549" s="32">
        <v>5.9064373970031738</v>
      </c>
      <c r="H549" s="32">
        <v>4.8865575790405273</v>
      </c>
      <c r="I549" s="30">
        <v>5.5408334732055664</v>
      </c>
      <c r="J549" s="31">
        <f t="shared" si="45"/>
        <v>6.6011905670166016</v>
      </c>
      <c r="K549" s="32">
        <v>6.9464287757873535</v>
      </c>
      <c r="L549" s="32">
        <v>7</v>
      </c>
      <c r="M549" s="33">
        <v>5.8571429252624512</v>
      </c>
    </row>
    <row r="550" spans="1:13" x14ac:dyDescent="0.25">
      <c r="A550" s="11" t="str">
        <f t="shared" si="43"/>
        <v>HUN_1989</v>
      </c>
      <c r="B550" t="s">
        <v>17</v>
      </c>
      <c r="C550" s="8" t="s">
        <v>50</v>
      </c>
      <c r="D550" s="4">
        <v>1989</v>
      </c>
      <c r="E550" s="30">
        <f t="shared" si="42"/>
        <v>6.0229000250498457</v>
      </c>
      <c r="F550" s="31">
        <f t="shared" si="44"/>
        <v>5.3964974880218506</v>
      </c>
      <c r="G550" s="32">
        <v>5.9064373970031738</v>
      </c>
      <c r="H550" s="32">
        <v>4.8865575790405273</v>
      </c>
      <c r="I550" s="30">
        <v>5.5408334732055664</v>
      </c>
      <c r="J550" s="31">
        <f t="shared" si="45"/>
        <v>6.6011905670166016</v>
      </c>
      <c r="K550" s="32">
        <v>6.9464287757873535</v>
      </c>
      <c r="L550" s="32">
        <v>7</v>
      </c>
      <c r="M550" s="33">
        <v>5.8571429252624512</v>
      </c>
    </row>
    <row r="551" spans="1:13" x14ac:dyDescent="0.25">
      <c r="A551" s="11" t="str">
        <f t="shared" si="43"/>
        <v>HUN_1990</v>
      </c>
      <c r="B551" t="s">
        <v>17</v>
      </c>
      <c r="C551" s="8" t="s">
        <v>50</v>
      </c>
      <c r="D551" s="4">
        <v>1990</v>
      </c>
      <c r="E551" s="30">
        <f t="shared" si="42"/>
        <v>6.0229000250498457</v>
      </c>
      <c r="F551" s="31">
        <f t="shared" si="44"/>
        <v>5.3964974880218506</v>
      </c>
      <c r="G551" s="32">
        <v>5.9064373970031738</v>
      </c>
      <c r="H551" s="32">
        <v>4.8865575790405273</v>
      </c>
      <c r="I551" s="30">
        <v>5.5408334732055664</v>
      </c>
      <c r="J551" s="31">
        <f t="shared" si="45"/>
        <v>6.6011905670166016</v>
      </c>
      <c r="K551" s="32">
        <v>6.9464287757873535</v>
      </c>
      <c r="L551" s="32">
        <v>7</v>
      </c>
      <c r="M551" s="33">
        <v>5.8571429252624512</v>
      </c>
    </row>
    <row r="552" spans="1:13" x14ac:dyDescent="0.25">
      <c r="A552" s="11" t="str">
        <f t="shared" si="43"/>
        <v>HUN_1991</v>
      </c>
      <c r="B552" t="s">
        <v>17</v>
      </c>
      <c r="C552" s="8" t="s">
        <v>50</v>
      </c>
      <c r="D552" s="4">
        <v>1991</v>
      </c>
      <c r="E552" s="30">
        <f t="shared" si="42"/>
        <v>5.9920667012532549</v>
      </c>
      <c r="F552" s="31">
        <f t="shared" si="44"/>
        <v>5.3339974880218506</v>
      </c>
      <c r="G552" s="32">
        <v>5.9064373970031738</v>
      </c>
      <c r="H552" s="32">
        <v>4.7615575790405273</v>
      </c>
      <c r="I552" s="30">
        <v>5.5408334732055664</v>
      </c>
      <c r="J552" s="31">
        <f t="shared" si="45"/>
        <v>6.5811905860900879</v>
      </c>
      <c r="K552" s="32">
        <v>6.9464287757873535</v>
      </c>
      <c r="L552" s="32">
        <v>6.940000057220459</v>
      </c>
      <c r="M552" s="33">
        <v>5.8571429252624512</v>
      </c>
    </row>
    <row r="553" spans="1:13" x14ac:dyDescent="0.25">
      <c r="A553" s="11" t="str">
        <f t="shared" si="43"/>
        <v>HUN_1992</v>
      </c>
      <c r="B553" t="s">
        <v>17</v>
      </c>
      <c r="C553" s="8" t="s">
        <v>50</v>
      </c>
      <c r="D553" s="4">
        <v>1992</v>
      </c>
      <c r="E553" s="30">
        <f t="shared" si="42"/>
        <v>5.9920667012532549</v>
      </c>
      <c r="F553" s="31">
        <f t="shared" si="44"/>
        <v>5.3339974880218506</v>
      </c>
      <c r="G553" s="32">
        <v>5.9064373970031738</v>
      </c>
      <c r="H553" s="32">
        <v>4.7615575790405273</v>
      </c>
      <c r="I553" s="30">
        <v>5.5408334732055664</v>
      </c>
      <c r="J553" s="31">
        <f t="shared" si="45"/>
        <v>6.5811905860900879</v>
      </c>
      <c r="K553" s="32">
        <v>6.9464287757873535</v>
      </c>
      <c r="L553" s="32">
        <v>6.940000057220459</v>
      </c>
      <c r="M553" s="33">
        <v>5.8571429252624512</v>
      </c>
    </row>
    <row r="554" spans="1:13" x14ac:dyDescent="0.25">
      <c r="A554" s="11" t="str">
        <f t="shared" si="43"/>
        <v>HUN_1993</v>
      </c>
      <c r="B554" t="s">
        <v>17</v>
      </c>
      <c r="C554" s="8" t="s">
        <v>50</v>
      </c>
      <c r="D554" s="4">
        <v>1993</v>
      </c>
      <c r="E554" s="30">
        <f t="shared" si="42"/>
        <v>5.7970666885375977</v>
      </c>
      <c r="F554" s="31">
        <f t="shared" si="44"/>
        <v>5.3114974498748779</v>
      </c>
      <c r="G554" s="32">
        <v>5.9064373970031738</v>
      </c>
      <c r="H554" s="32">
        <v>4.716557502746582</v>
      </c>
      <c r="I554" s="30">
        <v>5.5408334732055664</v>
      </c>
      <c r="J554" s="31">
        <f t="shared" si="45"/>
        <v>6.2061905860900879</v>
      </c>
      <c r="K554" s="32">
        <v>5.8214287757873535</v>
      </c>
      <c r="L554" s="32">
        <v>6.940000057220459</v>
      </c>
      <c r="M554" s="33">
        <v>5.8571429252624512</v>
      </c>
    </row>
    <row r="555" spans="1:13" x14ac:dyDescent="0.25">
      <c r="A555" s="11" t="str">
        <f t="shared" si="43"/>
        <v>HUN_1994</v>
      </c>
      <c r="B555" t="s">
        <v>17</v>
      </c>
      <c r="C555" s="8" t="s">
        <v>50</v>
      </c>
      <c r="D555" s="4">
        <v>1994</v>
      </c>
      <c r="E555" s="30">
        <f t="shared" si="42"/>
        <v>5.3968809445699053</v>
      </c>
      <c r="F555" s="31">
        <f t="shared" si="44"/>
        <v>4.6891069412231445</v>
      </c>
      <c r="G555" s="32">
        <v>4.9220623970031738</v>
      </c>
      <c r="H555" s="32">
        <v>4.4561514854431152</v>
      </c>
      <c r="I555" s="30">
        <v>4.3845000267028809</v>
      </c>
      <c r="J555" s="31">
        <f t="shared" si="45"/>
        <v>6.2061905860900879</v>
      </c>
      <c r="K555" s="32">
        <v>5.8214287757873535</v>
      </c>
      <c r="L555" s="32">
        <v>6.940000057220459</v>
      </c>
      <c r="M555" s="33">
        <v>5.8571429252624512</v>
      </c>
    </row>
    <row r="556" spans="1:13" x14ac:dyDescent="0.25">
      <c r="A556" s="11" t="str">
        <f t="shared" si="43"/>
        <v>HUN_1995</v>
      </c>
      <c r="B556" t="s">
        <v>17</v>
      </c>
      <c r="C556" s="8" t="s">
        <v>50</v>
      </c>
      <c r="D556" s="4">
        <v>1995</v>
      </c>
      <c r="E556" s="30">
        <f t="shared" si="42"/>
        <v>5.2601013978322344</v>
      </c>
      <c r="F556" s="31">
        <f t="shared" si="44"/>
        <v>4.2979350090026855</v>
      </c>
      <c r="G556" s="32">
        <v>4.7345623970031738</v>
      </c>
      <c r="H556" s="32">
        <v>3.8613076210021973</v>
      </c>
      <c r="I556" s="30">
        <v>4.3461666107177734</v>
      </c>
      <c r="J556" s="31">
        <f t="shared" si="45"/>
        <v>6.2061905860900879</v>
      </c>
      <c r="K556" s="32">
        <v>5.8214287757873535</v>
      </c>
      <c r="L556" s="32">
        <v>6.940000057220459</v>
      </c>
      <c r="M556" s="33">
        <v>5.8571429252624512</v>
      </c>
    </row>
    <row r="557" spans="1:13" x14ac:dyDescent="0.25">
      <c r="A557" s="11" t="str">
        <f t="shared" si="43"/>
        <v>HUN_1996</v>
      </c>
      <c r="B557" t="s">
        <v>17</v>
      </c>
      <c r="C557" s="8" t="s">
        <v>50</v>
      </c>
      <c r="D557" s="4">
        <v>1996</v>
      </c>
      <c r="E557" s="30">
        <f t="shared" si="42"/>
        <v>5.0328791538874311</v>
      </c>
      <c r="F557" s="31">
        <f t="shared" si="44"/>
        <v>3.9994349479675293</v>
      </c>
      <c r="G557" s="32">
        <v>4.5470623970031738</v>
      </c>
      <c r="H557" s="32">
        <v>3.4518074989318848</v>
      </c>
      <c r="I557" s="30">
        <v>3.5798332691192627</v>
      </c>
      <c r="J557" s="31">
        <f t="shared" si="45"/>
        <v>6.2061905860900879</v>
      </c>
      <c r="K557" s="32">
        <v>5.8214287757873535</v>
      </c>
      <c r="L557" s="32">
        <v>6.940000057220459</v>
      </c>
      <c r="M557" s="33">
        <v>5.8571429252624512</v>
      </c>
    </row>
    <row r="558" spans="1:13" x14ac:dyDescent="0.25">
      <c r="A558" s="11" t="str">
        <f t="shared" si="43"/>
        <v>HUN_1997</v>
      </c>
      <c r="B558" t="s">
        <v>17</v>
      </c>
      <c r="C558" s="8" t="s">
        <v>50</v>
      </c>
      <c r="D558" s="4">
        <v>1997</v>
      </c>
      <c r="E558" s="30">
        <f t="shared" si="42"/>
        <v>4.887170871098836</v>
      </c>
      <c r="F558" s="31">
        <f t="shared" si="44"/>
        <v>3.7418100833892822</v>
      </c>
      <c r="G558" s="32">
        <v>4.3595623970031738</v>
      </c>
      <c r="H558" s="32">
        <v>3.1240577697753906</v>
      </c>
      <c r="I558" s="30">
        <v>3.2208333015441895</v>
      </c>
      <c r="J558" s="31">
        <f t="shared" si="45"/>
        <v>6.2061905860900879</v>
      </c>
      <c r="K558" s="32">
        <v>5.8214287757873535</v>
      </c>
      <c r="L558" s="32">
        <v>6.940000057220459</v>
      </c>
      <c r="M558" s="33">
        <v>5.8571429252624512</v>
      </c>
    </row>
    <row r="559" spans="1:13" x14ac:dyDescent="0.25">
      <c r="A559" s="11" t="str">
        <f t="shared" si="43"/>
        <v>HUN_1998</v>
      </c>
      <c r="B559" t="s">
        <v>17</v>
      </c>
      <c r="C559" s="8" t="s">
        <v>50</v>
      </c>
      <c r="D559" s="4">
        <v>1998</v>
      </c>
      <c r="E559" s="30">
        <f t="shared" si="42"/>
        <v>4.3064763943354292</v>
      </c>
      <c r="F559" s="31">
        <f t="shared" si="44"/>
        <v>3.4980599880218506</v>
      </c>
      <c r="G559" s="32">
        <v>4.1720623970031738</v>
      </c>
      <c r="H559" s="32">
        <v>2.8240575790405273</v>
      </c>
      <c r="I559" s="30">
        <v>3.2241666316986084</v>
      </c>
      <c r="J559" s="31">
        <f t="shared" si="45"/>
        <v>5.2061905860900879</v>
      </c>
      <c r="K559" s="32">
        <v>5.8214287757873535</v>
      </c>
      <c r="L559" s="32">
        <v>6.940000057220459</v>
      </c>
      <c r="M559" s="33">
        <v>2.8571429252624512</v>
      </c>
    </row>
    <row r="560" spans="1:13" x14ac:dyDescent="0.25">
      <c r="A560" s="11" t="str">
        <f t="shared" si="43"/>
        <v>HUN_1999</v>
      </c>
      <c r="B560" t="s">
        <v>17</v>
      </c>
      <c r="C560" s="8" t="s">
        <v>50</v>
      </c>
      <c r="D560" s="4">
        <v>1999</v>
      </c>
      <c r="E560" s="30">
        <f t="shared" si="42"/>
        <v>4.3073097070058184</v>
      </c>
      <c r="F560" s="31">
        <f t="shared" si="44"/>
        <v>3.4980599880218506</v>
      </c>
      <c r="G560" s="32">
        <v>4.1720623970031738</v>
      </c>
      <c r="H560" s="32">
        <v>2.8240575790405273</v>
      </c>
      <c r="I560" s="30">
        <v>3.2291665077209473</v>
      </c>
      <c r="J560" s="31">
        <f t="shared" si="45"/>
        <v>5.2061905860900879</v>
      </c>
      <c r="K560" s="32">
        <v>5.8214287757873535</v>
      </c>
      <c r="L560" s="32">
        <v>6.940000057220459</v>
      </c>
      <c r="M560" s="33">
        <v>2.8571429252624512</v>
      </c>
    </row>
    <row r="561" spans="1:13" x14ac:dyDescent="0.25">
      <c r="A561" s="11" t="str">
        <f t="shared" si="43"/>
        <v>HUN_2000</v>
      </c>
      <c r="B561" t="s">
        <v>17</v>
      </c>
      <c r="C561" s="8" t="s">
        <v>50</v>
      </c>
      <c r="D561" s="4">
        <v>2000</v>
      </c>
      <c r="E561" s="30">
        <f t="shared" si="42"/>
        <v>4.2711060047149658</v>
      </c>
      <c r="F561" s="31">
        <f t="shared" si="44"/>
        <v>3.4980599880218506</v>
      </c>
      <c r="G561" s="32">
        <v>4.1720623970031738</v>
      </c>
      <c r="H561" s="32">
        <v>2.8240575790405273</v>
      </c>
      <c r="I561" s="30">
        <v>3.0119442939758301</v>
      </c>
      <c r="J561" s="31">
        <f t="shared" si="45"/>
        <v>5.2061905860900879</v>
      </c>
      <c r="K561" s="32">
        <v>5.8214287757873535</v>
      </c>
      <c r="L561" s="32">
        <v>6.940000057220459</v>
      </c>
      <c r="M561" s="33">
        <v>2.8571429252624512</v>
      </c>
    </row>
    <row r="562" spans="1:13" x14ac:dyDescent="0.25">
      <c r="A562" s="11" t="str">
        <f t="shared" si="43"/>
        <v>HUN_2001</v>
      </c>
      <c r="B562" t="s">
        <v>17</v>
      </c>
      <c r="C562" s="8" t="s">
        <v>50</v>
      </c>
      <c r="D562" s="4">
        <v>2001</v>
      </c>
      <c r="E562" s="30">
        <f t="shared" si="42"/>
        <v>3.6943004528681436</v>
      </c>
      <c r="F562" s="31">
        <f t="shared" si="44"/>
        <v>3.2168099880218506</v>
      </c>
      <c r="G562" s="32">
        <v>4.1720623970031738</v>
      </c>
      <c r="H562" s="32">
        <v>2.2615575790405273</v>
      </c>
      <c r="I562" s="30">
        <v>1.4886109828948975</v>
      </c>
      <c r="J562" s="31">
        <f t="shared" si="45"/>
        <v>4.7478572527567549</v>
      </c>
      <c r="K562" s="32">
        <v>5.4464287757873535</v>
      </c>
      <c r="L562" s="32">
        <v>5.940000057220459</v>
      </c>
      <c r="M562" s="33">
        <v>2.8571429252624512</v>
      </c>
    </row>
    <row r="563" spans="1:13" x14ac:dyDescent="0.25">
      <c r="A563" s="11" t="str">
        <f t="shared" si="43"/>
        <v>HUN_2002</v>
      </c>
      <c r="B563" t="s">
        <v>17</v>
      </c>
      <c r="C563" s="8" t="s">
        <v>50</v>
      </c>
      <c r="D563" s="4">
        <v>2002</v>
      </c>
      <c r="E563" s="30">
        <f t="shared" si="42"/>
        <v>3.3114949564139047</v>
      </c>
      <c r="F563" s="31">
        <f t="shared" si="44"/>
        <v>2.379726767539978</v>
      </c>
      <c r="G563" s="32">
        <v>2.5053958892822266</v>
      </c>
      <c r="H563" s="32">
        <v>2.2540576457977295</v>
      </c>
      <c r="I563" s="30">
        <v>0.86594444513320923</v>
      </c>
      <c r="J563" s="31">
        <f t="shared" si="45"/>
        <v>4.7478572527567549</v>
      </c>
      <c r="K563" s="32">
        <v>5.4464287757873535</v>
      </c>
      <c r="L563" s="32">
        <v>5.940000057220459</v>
      </c>
      <c r="M563" s="33">
        <v>2.8571429252624512</v>
      </c>
    </row>
    <row r="564" spans="1:13" x14ac:dyDescent="0.25">
      <c r="A564" s="11" t="str">
        <f t="shared" si="43"/>
        <v>HUN_2003</v>
      </c>
      <c r="B564" t="s">
        <v>17</v>
      </c>
      <c r="C564" s="8" t="s">
        <v>50</v>
      </c>
      <c r="D564" s="4">
        <v>2003</v>
      </c>
      <c r="E564" s="30">
        <f t="shared" si="42"/>
        <v>3.1632865766684213</v>
      </c>
      <c r="F564" s="31">
        <f t="shared" si="44"/>
        <v>2.0631016492843628</v>
      </c>
      <c r="G564" s="32">
        <v>2.004645824432373</v>
      </c>
      <c r="H564" s="32">
        <v>2.1215574741363525</v>
      </c>
      <c r="I564" s="30">
        <v>0.60994440317153931</v>
      </c>
      <c r="J564" s="31">
        <f t="shared" si="45"/>
        <v>4.7478572527567549</v>
      </c>
      <c r="K564" s="32">
        <v>5.4464287757873535</v>
      </c>
      <c r="L564" s="32">
        <v>5.940000057220459</v>
      </c>
      <c r="M564" s="33">
        <v>2.8571429252624512</v>
      </c>
    </row>
    <row r="565" spans="1:13" x14ac:dyDescent="0.25">
      <c r="A565" s="11" t="str">
        <f t="shared" si="43"/>
        <v>HUN_2004</v>
      </c>
      <c r="B565" t="s">
        <v>17</v>
      </c>
      <c r="C565" s="8" t="s">
        <v>50</v>
      </c>
      <c r="D565" s="4">
        <v>2004</v>
      </c>
      <c r="E565" s="30">
        <f t="shared" si="42"/>
        <v>2.8198699653148651</v>
      </c>
      <c r="F565" s="31">
        <f t="shared" si="44"/>
        <v>1.7248517870903015</v>
      </c>
      <c r="G565" s="32">
        <v>1.8606458902359009</v>
      </c>
      <c r="H565" s="32">
        <v>1.5890576839447021</v>
      </c>
      <c r="I565" s="30">
        <v>0.60094445943832397</v>
      </c>
      <c r="J565" s="31">
        <f t="shared" si="45"/>
        <v>4.2895239194234209</v>
      </c>
      <c r="K565" s="32">
        <v>5.0714287757873535</v>
      </c>
      <c r="L565" s="32">
        <v>4.940000057220459</v>
      </c>
      <c r="M565" s="33">
        <v>2.8571429252624512</v>
      </c>
    </row>
    <row r="566" spans="1:13" x14ac:dyDescent="0.25">
      <c r="A566" s="11" t="str">
        <f t="shared" si="43"/>
        <v>HUN_2005</v>
      </c>
      <c r="B566" t="s">
        <v>17</v>
      </c>
      <c r="C566" s="8" t="s">
        <v>50</v>
      </c>
      <c r="D566" s="4">
        <v>2005</v>
      </c>
      <c r="E566" s="30">
        <f t="shared" si="42"/>
        <v>2.5058699349562326</v>
      </c>
      <c r="F566" s="31">
        <f t="shared" si="44"/>
        <v>1.5373517870903015</v>
      </c>
      <c r="G566" s="32">
        <v>1.8606458902359009</v>
      </c>
      <c r="H566" s="32">
        <v>1.2140576839447021</v>
      </c>
      <c r="I566" s="30">
        <v>0.34194439649581909</v>
      </c>
      <c r="J566" s="31">
        <f t="shared" si="45"/>
        <v>3.8728572130203247</v>
      </c>
      <c r="K566" s="32">
        <v>4.8214287757873535</v>
      </c>
      <c r="L566" s="32">
        <v>4.940000057220459</v>
      </c>
      <c r="M566" s="33">
        <v>1.8571428060531616</v>
      </c>
    </row>
    <row r="567" spans="1:13" x14ac:dyDescent="0.25">
      <c r="A567" s="11" t="str">
        <f t="shared" si="43"/>
        <v>HUN_2006</v>
      </c>
      <c r="B567" t="s">
        <v>17</v>
      </c>
      <c r="C567" s="8" t="s">
        <v>50</v>
      </c>
      <c r="D567" s="4">
        <v>2006</v>
      </c>
      <c r="E567" s="30">
        <f t="shared" si="42"/>
        <v>2.4744115769863129</v>
      </c>
      <c r="F567" s="31">
        <f t="shared" si="44"/>
        <v>1.4454767107963562</v>
      </c>
      <c r="G567" s="32">
        <v>1.7668958902359009</v>
      </c>
      <c r="H567" s="32">
        <v>1.1240575313568115</v>
      </c>
      <c r="I567" s="30">
        <v>0.33694440126419067</v>
      </c>
      <c r="J567" s="31">
        <f t="shared" si="45"/>
        <v>3.8728572130203247</v>
      </c>
      <c r="K567" s="32">
        <v>4.8214287757873535</v>
      </c>
      <c r="L567" s="32">
        <v>4.940000057220459</v>
      </c>
      <c r="M567" s="33">
        <v>1.8571428060531616</v>
      </c>
    </row>
    <row r="568" spans="1:13" x14ac:dyDescent="0.25">
      <c r="A568" s="11" t="str">
        <f t="shared" si="43"/>
        <v>HUN_2007</v>
      </c>
      <c r="B568" t="s">
        <v>17</v>
      </c>
      <c r="C568" s="8" t="s">
        <v>50</v>
      </c>
      <c r="D568" s="4">
        <v>2007</v>
      </c>
      <c r="E568" s="30">
        <f t="shared" si="42"/>
        <v>1.9421847065289815</v>
      </c>
      <c r="F568" s="31">
        <f t="shared" si="44"/>
        <v>1.3351850211620331</v>
      </c>
      <c r="G568" s="32">
        <v>1.6869374513626099</v>
      </c>
      <c r="H568" s="32">
        <v>0.9834325909614563</v>
      </c>
      <c r="I568" s="30">
        <v>0.30416661500930786</v>
      </c>
      <c r="J568" s="31">
        <f t="shared" si="45"/>
        <v>2.8928571939468384</v>
      </c>
      <c r="K568" s="32">
        <v>4.8214287757873535</v>
      </c>
      <c r="L568" s="32">
        <v>2</v>
      </c>
      <c r="M568" s="33">
        <v>1.8571428060531616</v>
      </c>
    </row>
    <row r="569" spans="1:13" x14ac:dyDescent="0.25">
      <c r="A569" s="11" t="str">
        <f t="shared" si="43"/>
        <v>HUN_2008</v>
      </c>
      <c r="B569" t="s">
        <v>17</v>
      </c>
      <c r="C569" s="8" t="s">
        <v>50</v>
      </c>
      <c r="D569" s="4">
        <v>2008</v>
      </c>
      <c r="E569" s="30">
        <f t="shared" si="42"/>
        <v>1.6491592625776927</v>
      </c>
      <c r="F569" s="31">
        <f t="shared" si="44"/>
        <v>1.3354975879192352</v>
      </c>
      <c r="G569" s="32">
        <v>1.6875625848770142</v>
      </c>
      <c r="H569" s="32">
        <v>0.9834325909614563</v>
      </c>
      <c r="I569" s="30">
        <v>0.29538881778717041</v>
      </c>
      <c r="J569" s="31">
        <f t="shared" si="45"/>
        <v>2.3095238606135049</v>
      </c>
      <c r="K569" s="32">
        <v>4.0714287757873535</v>
      </c>
      <c r="L569" s="32">
        <v>1</v>
      </c>
      <c r="M569" s="33">
        <v>1.8571428060531616</v>
      </c>
    </row>
    <row r="570" spans="1:13" x14ac:dyDescent="0.25">
      <c r="A570" s="11" t="str">
        <f t="shared" si="43"/>
        <v>HUN_2009</v>
      </c>
      <c r="B570" t="s">
        <v>17</v>
      </c>
      <c r="C570" s="8" t="s">
        <v>50</v>
      </c>
      <c r="D570" s="4">
        <v>2009</v>
      </c>
      <c r="E570" s="30">
        <f t="shared" si="42"/>
        <v>1.5978004634380341</v>
      </c>
      <c r="F570" s="31">
        <f t="shared" si="44"/>
        <v>1.1858100593090057</v>
      </c>
      <c r="G570" s="32">
        <v>1.6881874799728394</v>
      </c>
      <c r="H570" s="32">
        <v>0.68343263864517212</v>
      </c>
      <c r="I570" s="30">
        <v>0.28661108016967773</v>
      </c>
      <c r="J570" s="31">
        <f t="shared" si="45"/>
        <v>2.3095238606135049</v>
      </c>
      <c r="K570" s="32">
        <v>4.0714287757873535</v>
      </c>
      <c r="L570" s="32">
        <v>1</v>
      </c>
      <c r="M570" s="33">
        <v>1.8571428060531616</v>
      </c>
    </row>
    <row r="571" spans="1:13" x14ac:dyDescent="0.25">
      <c r="A571" s="11" t="str">
        <f t="shared" si="43"/>
        <v>HUN_2010</v>
      </c>
      <c r="B571" t="s">
        <v>17</v>
      </c>
      <c r="C571" s="8" t="s">
        <v>50</v>
      </c>
      <c r="D571" s="4">
        <v>2010</v>
      </c>
      <c r="E571" s="30">
        <f t="shared" si="42"/>
        <v>1.9958895742893219</v>
      </c>
      <c r="F571" s="31">
        <f t="shared" si="44"/>
        <v>0.9987163245677948</v>
      </c>
      <c r="G571" s="32">
        <v>1.5015000104904175</v>
      </c>
      <c r="H571" s="32">
        <v>0.49593263864517212</v>
      </c>
      <c r="I571" s="30">
        <v>0.1993333101272583</v>
      </c>
      <c r="J571" s="31">
        <f t="shared" si="45"/>
        <v>3.2595238288243613</v>
      </c>
      <c r="K571" s="32">
        <v>4.0714287757873535</v>
      </c>
      <c r="L571" s="32">
        <v>3.8499999046325684</v>
      </c>
      <c r="M571" s="33">
        <v>1.8571428060531616</v>
      </c>
    </row>
    <row r="572" spans="1:13" x14ac:dyDescent="0.25">
      <c r="A572" s="11" t="str">
        <f t="shared" si="43"/>
        <v>HUN_2011</v>
      </c>
      <c r="B572" t="s">
        <v>17</v>
      </c>
      <c r="C572" s="8" t="s">
        <v>50</v>
      </c>
      <c r="D572" s="4">
        <v>2011</v>
      </c>
      <c r="E572" s="30">
        <f t="shared" si="42"/>
        <v>2.0183988412221274</v>
      </c>
      <c r="F572" s="31">
        <f t="shared" si="44"/>
        <v>1.0682163536548615</v>
      </c>
      <c r="G572" s="32">
        <v>1.5021250247955322</v>
      </c>
      <c r="H572" s="32">
        <v>0.63430768251419067</v>
      </c>
      <c r="I572" s="30">
        <v>0.19538885354995728</v>
      </c>
      <c r="J572" s="31">
        <f t="shared" si="45"/>
        <v>3.2595238288243613</v>
      </c>
      <c r="K572" s="32">
        <v>4.0714287757873535</v>
      </c>
      <c r="L572" s="32">
        <v>3.8499999046325684</v>
      </c>
      <c r="M572" s="33">
        <v>1.8571428060531616</v>
      </c>
    </row>
    <row r="573" spans="1:13" x14ac:dyDescent="0.25">
      <c r="A573" s="11" t="str">
        <f t="shared" si="43"/>
        <v>HUN_2012</v>
      </c>
      <c r="B573" t="s">
        <v>17</v>
      </c>
      <c r="C573" s="8" t="s">
        <v>50</v>
      </c>
      <c r="D573" s="4">
        <v>2012</v>
      </c>
      <c r="E573" s="30">
        <f t="shared" si="42"/>
        <v>1.5428456167380016</v>
      </c>
      <c r="F573" s="31">
        <f t="shared" si="44"/>
        <v>1.0685288608074188</v>
      </c>
      <c r="G573" s="32">
        <v>1.502750039100647</v>
      </c>
      <c r="H573" s="32">
        <v>0.63430768251419067</v>
      </c>
      <c r="I573" s="30">
        <v>0.19144439697265625</v>
      </c>
      <c r="J573" s="31">
        <f t="shared" si="45"/>
        <v>2.3095238606135049</v>
      </c>
      <c r="K573" s="32">
        <v>4.0714287757873535</v>
      </c>
      <c r="L573" s="32">
        <v>1</v>
      </c>
      <c r="M573" s="33">
        <v>1.8571428060531616</v>
      </c>
    </row>
    <row r="574" spans="1:13" x14ac:dyDescent="0.25">
      <c r="A574" s="11" t="str">
        <f t="shared" si="43"/>
        <v>HUN_2013</v>
      </c>
      <c r="B574" t="s">
        <v>17</v>
      </c>
      <c r="C574" s="8" t="s">
        <v>50</v>
      </c>
      <c r="D574" s="4">
        <v>2013</v>
      </c>
      <c r="E574" s="30">
        <f t="shared" si="42"/>
        <v>1.541729877392451</v>
      </c>
      <c r="F574" s="31">
        <f t="shared" si="44"/>
        <v>1.0671538412570953</v>
      </c>
      <c r="G574" s="32">
        <v>1.5</v>
      </c>
      <c r="H574" s="32">
        <v>0.63430768251419067</v>
      </c>
      <c r="I574" s="30">
        <v>0.1875</v>
      </c>
      <c r="J574" s="31">
        <f t="shared" si="45"/>
        <v>2.3095238606135049</v>
      </c>
      <c r="K574" s="32">
        <v>4.0714287757873535</v>
      </c>
      <c r="L574" s="32">
        <v>1</v>
      </c>
      <c r="M574" s="33">
        <v>1.8571428060531616</v>
      </c>
    </row>
    <row r="575" spans="1:13" x14ac:dyDescent="0.25">
      <c r="A575" s="11" t="str">
        <f t="shared" si="43"/>
        <v>HUN_2014</v>
      </c>
      <c r="B575" t="s">
        <v>17</v>
      </c>
      <c r="C575" s="8" t="s">
        <v>50</v>
      </c>
      <c r="D575" s="4">
        <v>2014</v>
      </c>
      <c r="E575" s="30">
        <f t="shared" ref="E575:E579" si="47">IF(AND(G575=".",H575=".",I575=".",K575=".",L575=".",M575="."),".",AVERAGE(G575,H575,I575,K575,L575,M575))</f>
        <v>1.6186683376630147</v>
      </c>
      <c r="F575" s="31">
        <f t="shared" si="44"/>
        <v>1.2979692220687866</v>
      </c>
      <c r="G575" s="32">
        <v>1.5</v>
      </c>
      <c r="H575" s="32">
        <v>1.0959384441375732</v>
      </c>
      <c r="I575" s="30">
        <v>0.1875</v>
      </c>
      <c r="J575" s="31">
        <f t="shared" si="45"/>
        <v>2.3095238606135049</v>
      </c>
      <c r="K575" s="32">
        <v>4.0714287757873535</v>
      </c>
      <c r="L575" s="32">
        <v>1</v>
      </c>
      <c r="M575" s="33">
        <v>1.8571428060531616</v>
      </c>
    </row>
    <row r="576" spans="1:13" x14ac:dyDescent="0.25">
      <c r="A576" s="11" t="str">
        <f t="shared" si="43"/>
        <v>HUN_2015</v>
      </c>
      <c r="B576" t="s">
        <v>17</v>
      </c>
      <c r="C576" s="8" t="s">
        <v>50</v>
      </c>
      <c r="D576" s="4">
        <v>2015</v>
      </c>
      <c r="E576" s="30">
        <f t="shared" si="47"/>
        <v>1.6699657638867695</v>
      </c>
      <c r="F576" s="31">
        <f t="shared" si="44"/>
        <v>1.4518615007400513</v>
      </c>
      <c r="G576" s="32">
        <v>1.5</v>
      </c>
      <c r="H576" s="32">
        <v>1.4037230014801025</v>
      </c>
      <c r="I576" s="30">
        <v>0.1875</v>
      </c>
      <c r="J576" s="31">
        <f t="shared" si="45"/>
        <v>2.3095238606135049</v>
      </c>
      <c r="K576" s="32">
        <v>4.0714287757873535</v>
      </c>
      <c r="L576" s="32">
        <v>1</v>
      </c>
      <c r="M576" s="33">
        <v>1.8571428060531616</v>
      </c>
    </row>
    <row r="577" spans="1:13" x14ac:dyDescent="0.25">
      <c r="A577" s="11" t="str">
        <f t="shared" si="43"/>
        <v>HUN_2016</v>
      </c>
      <c r="B577" t="s">
        <v>17</v>
      </c>
      <c r="C577" s="8" t="s">
        <v>50</v>
      </c>
      <c r="D577" s="4">
        <v>2016</v>
      </c>
      <c r="E577" s="30">
        <f t="shared" si="47"/>
        <v>1.6699811617533367</v>
      </c>
      <c r="F577" s="31">
        <f t="shared" si="44"/>
        <v>1.4519076943397522</v>
      </c>
      <c r="G577" s="32">
        <v>1.5</v>
      </c>
      <c r="H577" s="32">
        <v>1.4038153886795044</v>
      </c>
      <c r="I577" s="30">
        <v>0.1875</v>
      </c>
      <c r="J577" s="31">
        <f t="shared" si="45"/>
        <v>2.3095238606135049</v>
      </c>
      <c r="K577" s="32">
        <v>4.0714287757873535</v>
      </c>
      <c r="L577" s="32">
        <v>1</v>
      </c>
      <c r="M577" s="33">
        <v>1.8571428060531616</v>
      </c>
    </row>
    <row r="578" spans="1:13" x14ac:dyDescent="0.25">
      <c r="A578" s="11" t="str">
        <f t="shared" si="43"/>
        <v>HUN_2017</v>
      </c>
      <c r="B578" t="s">
        <v>17</v>
      </c>
      <c r="C578" s="8" t="s">
        <v>50</v>
      </c>
      <c r="D578" s="4">
        <v>2017</v>
      </c>
      <c r="E578" s="30">
        <f t="shared" si="47"/>
        <v>1.6699965397516887</v>
      </c>
      <c r="F578" s="31">
        <f t="shared" si="44"/>
        <v>1.4519538283348083</v>
      </c>
      <c r="G578" s="32">
        <v>1.5</v>
      </c>
      <c r="H578" s="32">
        <v>1.4039076566696167</v>
      </c>
      <c r="I578" s="30">
        <v>0.1875</v>
      </c>
      <c r="J578" s="31">
        <f t="shared" si="45"/>
        <v>2.3095238606135049</v>
      </c>
      <c r="K578" s="32">
        <v>4.0714287757873535</v>
      </c>
      <c r="L578" s="32">
        <v>1</v>
      </c>
      <c r="M578" s="33">
        <v>1.8571428060531616</v>
      </c>
    </row>
    <row r="579" spans="1:13" x14ac:dyDescent="0.25">
      <c r="A579" s="11" t="str">
        <f t="shared" si="43"/>
        <v>HUN_2018</v>
      </c>
      <c r="B579" t="s">
        <v>17</v>
      </c>
      <c r="C579" s="8" t="s">
        <v>50</v>
      </c>
      <c r="D579" s="4">
        <v>2018</v>
      </c>
      <c r="E579" s="30">
        <f t="shared" si="47"/>
        <v>1.6710119396448135</v>
      </c>
      <c r="F579" s="31">
        <f t="shared" si="44"/>
        <v>1.4520000219345093</v>
      </c>
      <c r="G579" s="32">
        <v>1.5</v>
      </c>
      <c r="H579" s="32">
        <v>1.4040000438690186</v>
      </c>
      <c r="I579" s="30">
        <v>0.19350001215934753</v>
      </c>
      <c r="J579" s="31">
        <f t="shared" si="45"/>
        <v>2.3095238606135049</v>
      </c>
      <c r="K579" s="32">
        <v>4.0714287757873535</v>
      </c>
      <c r="L579" s="32">
        <v>1</v>
      </c>
      <c r="M579" s="33">
        <v>1.8571428060531616</v>
      </c>
    </row>
    <row r="580" spans="1:13" x14ac:dyDescent="0.25">
      <c r="A580" s="11" t="str">
        <f t="shared" si="43"/>
        <v>ISL_1975</v>
      </c>
      <c r="B580" t="s">
        <v>18</v>
      </c>
      <c r="C580" s="7" t="s">
        <v>51</v>
      </c>
      <c r="D580" s="6">
        <v>1975</v>
      </c>
      <c r="E580" s="34">
        <f t="shared" si="42"/>
        <v>4.8172469139099121</v>
      </c>
      <c r="F580" s="35">
        <f t="shared" si="44"/>
        <v>4.3505353927612305</v>
      </c>
      <c r="G580" s="36">
        <v>4.3505353927612305</v>
      </c>
      <c r="H580" s="36" t="s">
        <v>114</v>
      </c>
      <c r="I580" s="34">
        <v>5.9541664123535156</v>
      </c>
      <c r="J580" s="35">
        <f t="shared" si="45"/>
        <v>4.4821429252624512</v>
      </c>
      <c r="K580" s="36" t="s">
        <v>114</v>
      </c>
      <c r="L580" s="36">
        <v>4</v>
      </c>
      <c r="M580" s="37">
        <v>4.9642858505249023</v>
      </c>
    </row>
    <row r="581" spans="1:13" x14ac:dyDescent="0.25">
      <c r="A581" s="11" t="str">
        <f t="shared" si="43"/>
        <v>ISL_1976</v>
      </c>
      <c r="B581" t="s">
        <v>18</v>
      </c>
      <c r="C581" s="7" t="s">
        <v>51</v>
      </c>
      <c r="D581" s="6">
        <v>1976</v>
      </c>
      <c r="E581" s="34">
        <f t="shared" si="42"/>
        <v>4.8181843757629395</v>
      </c>
      <c r="F581" s="35">
        <f t="shared" si="44"/>
        <v>4.3542852401733398</v>
      </c>
      <c r="G581" s="36">
        <v>4.3542852401733398</v>
      </c>
      <c r="H581" s="36" t="s">
        <v>114</v>
      </c>
      <c r="I581" s="34">
        <v>5.9541664123535156</v>
      </c>
      <c r="J581" s="35">
        <f t="shared" si="45"/>
        <v>4.4821429252624512</v>
      </c>
      <c r="K581" s="36" t="s">
        <v>114</v>
      </c>
      <c r="L581" s="36">
        <v>4</v>
      </c>
      <c r="M581" s="37">
        <v>4.9642858505249023</v>
      </c>
    </row>
    <row r="582" spans="1:13" x14ac:dyDescent="0.25">
      <c r="A582" s="11" t="str">
        <f t="shared" si="43"/>
        <v>ISL_1977</v>
      </c>
      <c r="B582" t="s">
        <v>18</v>
      </c>
      <c r="C582" s="7" t="s">
        <v>51</v>
      </c>
      <c r="D582" s="6">
        <v>1977</v>
      </c>
      <c r="E582" s="34">
        <f t="shared" si="42"/>
        <v>4.8191220760345459</v>
      </c>
      <c r="F582" s="35">
        <f t="shared" si="44"/>
        <v>4.3580360412597656</v>
      </c>
      <c r="G582" s="36">
        <v>4.3580360412597656</v>
      </c>
      <c r="H582" s="36" t="s">
        <v>114</v>
      </c>
      <c r="I582" s="34">
        <v>5.9541664123535156</v>
      </c>
      <c r="J582" s="35">
        <f t="shared" si="45"/>
        <v>4.4821429252624512</v>
      </c>
      <c r="K582" s="36" t="s">
        <v>114</v>
      </c>
      <c r="L582" s="36">
        <v>4</v>
      </c>
      <c r="M582" s="37">
        <v>4.9642858505249023</v>
      </c>
    </row>
    <row r="583" spans="1:13" x14ac:dyDescent="0.25">
      <c r="A583" s="11" t="str">
        <f t="shared" si="43"/>
        <v>ISL_1978</v>
      </c>
      <c r="B583" t="s">
        <v>18</v>
      </c>
      <c r="C583" s="7" t="s">
        <v>51</v>
      </c>
      <c r="D583" s="6">
        <v>1978</v>
      </c>
      <c r="E583" s="34">
        <f t="shared" si="42"/>
        <v>4.8200595378875732</v>
      </c>
      <c r="F583" s="35">
        <f t="shared" si="44"/>
        <v>4.361785888671875</v>
      </c>
      <c r="G583" s="36">
        <v>4.361785888671875</v>
      </c>
      <c r="H583" s="36" t="s">
        <v>114</v>
      </c>
      <c r="I583" s="34">
        <v>5.9541664123535156</v>
      </c>
      <c r="J583" s="35">
        <f t="shared" si="45"/>
        <v>4.4821429252624512</v>
      </c>
      <c r="K583" s="36" t="s">
        <v>114</v>
      </c>
      <c r="L583" s="36">
        <v>4</v>
      </c>
      <c r="M583" s="37">
        <v>4.9642858505249023</v>
      </c>
    </row>
    <row r="584" spans="1:13" x14ac:dyDescent="0.25">
      <c r="A584" s="11" t="str">
        <f t="shared" si="43"/>
        <v>ISL_1979</v>
      </c>
      <c r="B584" t="s">
        <v>18</v>
      </c>
      <c r="C584" s="7" t="s">
        <v>51</v>
      </c>
      <c r="D584" s="6">
        <v>1979</v>
      </c>
      <c r="E584" s="34">
        <f t="shared" si="42"/>
        <v>4.8209969997406006</v>
      </c>
      <c r="F584" s="35">
        <f t="shared" si="44"/>
        <v>4.3655357360839844</v>
      </c>
      <c r="G584" s="36">
        <v>4.3655357360839844</v>
      </c>
      <c r="H584" s="36" t="s">
        <v>114</v>
      </c>
      <c r="I584" s="34">
        <v>5.9541664123535156</v>
      </c>
      <c r="J584" s="35">
        <f t="shared" si="45"/>
        <v>4.4821429252624512</v>
      </c>
      <c r="K584" s="36" t="s">
        <v>114</v>
      </c>
      <c r="L584" s="36">
        <v>4</v>
      </c>
      <c r="M584" s="37">
        <v>4.9642858505249023</v>
      </c>
    </row>
    <row r="585" spans="1:13" x14ac:dyDescent="0.25">
      <c r="A585" s="11" t="str">
        <f t="shared" ref="A585:A648" si="48">B585&amp;"_"&amp;D585</f>
        <v>ISL_1980</v>
      </c>
      <c r="B585" t="s">
        <v>18</v>
      </c>
      <c r="C585" s="7" t="s">
        <v>51</v>
      </c>
      <c r="D585" s="6">
        <v>1980</v>
      </c>
      <c r="E585" s="34">
        <f t="shared" si="42"/>
        <v>4.8219344615936279</v>
      </c>
      <c r="F585" s="35">
        <f t="shared" ref="F585:F648" si="49">AVERAGE(G585:H585)</f>
        <v>4.3692855834960938</v>
      </c>
      <c r="G585" s="36">
        <v>4.3692855834960938</v>
      </c>
      <c r="H585" s="36" t="s">
        <v>114</v>
      </c>
      <c r="I585" s="34">
        <v>5.9541664123535156</v>
      </c>
      <c r="J585" s="35">
        <f t="shared" ref="J585:J648" si="50">AVERAGE(K585:M585)</f>
        <v>4.4821429252624512</v>
      </c>
      <c r="K585" s="36" t="s">
        <v>114</v>
      </c>
      <c r="L585" s="36">
        <v>4</v>
      </c>
      <c r="M585" s="37">
        <v>4.9642858505249023</v>
      </c>
    </row>
    <row r="586" spans="1:13" x14ac:dyDescent="0.25">
      <c r="A586" s="11" t="str">
        <f t="shared" si="48"/>
        <v>ISL_1981</v>
      </c>
      <c r="B586" t="s">
        <v>18</v>
      </c>
      <c r="C586" s="7" t="s">
        <v>51</v>
      </c>
      <c r="D586" s="6">
        <v>1981</v>
      </c>
      <c r="E586" s="34">
        <f t="shared" ref="E586:E654" si="51">IF(AND(G586=".",H586=".",I586=".",K586=".",L586=".",M586="."),".",AVERAGE(G586,H586,I586,K586,L586,M586))</f>
        <v>4.8228719234466553</v>
      </c>
      <c r="F586" s="35">
        <f t="shared" si="49"/>
        <v>4.3730354309082031</v>
      </c>
      <c r="G586" s="36">
        <v>4.3730354309082031</v>
      </c>
      <c r="H586" s="36" t="s">
        <v>114</v>
      </c>
      <c r="I586" s="34">
        <v>5.9541664123535156</v>
      </c>
      <c r="J586" s="35">
        <f t="shared" si="50"/>
        <v>4.4821429252624512</v>
      </c>
      <c r="K586" s="36" t="s">
        <v>114</v>
      </c>
      <c r="L586" s="36">
        <v>4</v>
      </c>
      <c r="M586" s="37">
        <v>4.9642858505249023</v>
      </c>
    </row>
    <row r="587" spans="1:13" x14ac:dyDescent="0.25">
      <c r="A587" s="11" t="str">
        <f t="shared" si="48"/>
        <v>ISL_1982</v>
      </c>
      <c r="B587" t="s">
        <v>18</v>
      </c>
      <c r="C587" s="7" t="s">
        <v>51</v>
      </c>
      <c r="D587" s="6">
        <v>1982</v>
      </c>
      <c r="E587" s="34">
        <f t="shared" si="51"/>
        <v>4.8238093852996826</v>
      </c>
      <c r="F587" s="35">
        <f t="shared" si="49"/>
        <v>4.3767852783203125</v>
      </c>
      <c r="G587" s="36">
        <v>4.3767852783203125</v>
      </c>
      <c r="H587" s="36" t="s">
        <v>114</v>
      </c>
      <c r="I587" s="34">
        <v>5.9541664123535156</v>
      </c>
      <c r="J587" s="35">
        <f t="shared" si="50"/>
        <v>4.4821429252624512</v>
      </c>
      <c r="K587" s="36" t="s">
        <v>114</v>
      </c>
      <c r="L587" s="36">
        <v>4</v>
      </c>
      <c r="M587" s="37">
        <v>4.9642858505249023</v>
      </c>
    </row>
    <row r="588" spans="1:13" x14ac:dyDescent="0.25">
      <c r="A588" s="11" t="str">
        <f t="shared" si="48"/>
        <v>ISL_1983</v>
      </c>
      <c r="B588" t="s">
        <v>18</v>
      </c>
      <c r="C588" s="7" t="s">
        <v>51</v>
      </c>
      <c r="D588" s="6">
        <v>1983</v>
      </c>
      <c r="E588" s="34">
        <f t="shared" si="51"/>
        <v>4.8247470855712891</v>
      </c>
      <c r="F588" s="35">
        <f t="shared" si="49"/>
        <v>4.3805360794067383</v>
      </c>
      <c r="G588" s="36">
        <v>4.3805360794067383</v>
      </c>
      <c r="H588" s="36" t="s">
        <v>114</v>
      </c>
      <c r="I588" s="34">
        <v>5.9541664123535156</v>
      </c>
      <c r="J588" s="35">
        <f t="shared" si="50"/>
        <v>4.4821429252624512</v>
      </c>
      <c r="K588" s="36" t="s">
        <v>114</v>
      </c>
      <c r="L588" s="36">
        <v>4</v>
      </c>
      <c r="M588" s="37">
        <v>4.9642858505249023</v>
      </c>
    </row>
    <row r="589" spans="1:13" x14ac:dyDescent="0.25">
      <c r="A589" s="11" t="str">
        <f t="shared" si="48"/>
        <v>ISL_1984</v>
      </c>
      <c r="B589" t="s">
        <v>18</v>
      </c>
      <c r="C589" s="7" t="s">
        <v>51</v>
      </c>
      <c r="D589" s="6">
        <v>1984</v>
      </c>
      <c r="E589" s="34">
        <f t="shared" si="51"/>
        <v>4.8256845474243164</v>
      </c>
      <c r="F589" s="35">
        <f t="shared" si="49"/>
        <v>4.3842859268188477</v>
      </c>
      <c r="G589" s="36">
        <v>4.3842859268188477</v>
      </c>
      <c r="H589" s="36" t="s">
        <v>114</v>
      </c>
      <c r="I589" s="34">
        <v>5.9541664123535156</v>
      </c>
      <c r="J589" s="35">
        <f t="shared" si="50"/>
        <v>4.4821429252624512</v>
      </c>
      <c r="K589" s="36" t="s">
        <v>114</v>
      </c>
      <c r="L589" s="36">
        <v>4</v>
      </c>
      <c r="M589" s="37">
        <v>4.9642858505249023</v>
      </c>
    </row>
    <row r="590" spans="1:13" x14ac:dyDescent="0.25">
      <c r="A590" s="11" t="str">
        <f t="shared" si="48"/>
        <v>ISL_1985</v>
      </c>
      <c r="B590" t="s">
        <v>18</v>
      </c>
      <c r="C590" s="7" t="s">
        <v>51</v>
      </c>
      <c r="D590" s="6">
        <v>1985</v>
      </c>
      <c r="E590" s="34">
        <f t="shared" si="51"/>
        <v>4.8266220092773438</v>
      </c>
      <c r="F590" s="35">
        <f t="shared" si="49"/>
        <v>4.388035774230957</v>
      </c>
      <c r="G590" s="36">
        <v>4.388035774230957</v>
      </c>
      <c r="H590" s="36" t="s">
        <v>114</v>
      </c>
      <c r="I590" s="34">
        <v>5.9541664123535156</v>
      </c>
      <c r="J590" s="35">
        <f t="shared" si="50"/>
        <v>4.4821429252624512</v>
      </c>
      <c r="K590" s="36" t="s">
        <v>114</v>
      </c>
      <c r="L590" s="36">
        <v>4</v>
      </c>
      <c r="M590" s="37">
        <v>4.9642858505249023</v>
      </c>
    </row>
    <row r="591" spans="1:13" x14ac:dyDescent="0.25">
      <c r="A591" s="11" t="str">
        <f t="shared" si="48"/>
        <v>ISL_1986</v>
      </c>
      <c r="B591" t="s">
        <v>18</v>
      </c>
      <c r="C591" s="7" t="s">
        <v>51</v>
      </c>
      <c r="D591" s="6">
        <v>1986</v>
      </c>
      <c r="E591" s="34">
        <f t="shared" si="51"/>
        <v>4.8275594711303711</v>
      </c>
      <c r="F591" s="35">
        <f t="shared" si="49"/>
        <v>4.3917856216430664</v>
      </c>
      <c r="G591" s="36">
        <v>4.3917856216430664</v>
      </c>
      <c r="H591" s="36" t="s">
        <v>114</v>
      </c>
      <c r="I591" s="34">
        <v>5.9541664123535156</v>
      </c>
      <c r="J591" s="35">
        <f t="shared" si="50"/>
        <v>4.4821429252624512</v>
      </c>
      <c r="K591" s="36" t="s">
        <v>114</v>
      </c>
      <c r="L591" s="36">
        <v>4</v>
      </c>
      <c r="M591" s="37">
        <v>4.9642858505249023</v>
      </c>
    </row>
    <row r="592" spans="1:13" x14ac:dyDescent="0.25">
      <c r="A592" s="11" t="str">
        <f t="shared" si="48"/>
        <v>ISL_1987</v>
      </c>
      <c r="B592" t="s">
        <v>18</v>
      </c>
      <c r="C592" s="7" t="s">
        <v>51</v>
      </c>
      <c r="D592" s="6">
        <v>1987</v>
      </c>
      <c r="E592" s="34">
        <f t="shared" si="51"/>
        <v>4.8284969329833984</v>
      </c>
      <c r="F592" s="35">
        <f t="shared" si="49"/>
        <v>4.3955354690551758</v>
      </c>
      <c r="G592" s="36">
        <v>4.3955354690551758</v>
      </c>
      <c r="H592" s="36" t="s">
        <v>114</v>
      </c>
      <c r="I592" s="34">
        <v>5.9541664123535156</v>
      </c>
      <c r="J592" s="35">
        <f t="shared" si="50"/>
        <v>4.4821429252624512</v>
      </c>
      <c r="K592" s="36" t="s">
        <v>114</v>
      </c>
      <c r="L592" s="36">
        <v>4</v>
      </c>
      <c r="M592" s="37">
        <v>4.9642858505249023</v>
      </c>
    </row>
    <row r="593" spans="1:13" x14ac:dyDescent="0.25">
      <c r="A593" s="11" t="str">
        <f t="shared" si="48"/>
        <v>ISL_1988</v>
      </c>
      <c r="B593" t="s">
        <v>18</v>
      </c>
      <c r="C593" s="7" t="s">
        <v>51</v>
      </c>
      <c r="D593" s="6">
        <v>1988</v>
      </c>
      <c r="E593" s="34">
        <f t="shared" si="51"/>
        <v>4.8294343948364258</v>
      </c>
      <c r="F593" s="35">
        <f t="shared" si="49"/>
        <v>4.3992853164672852</v>
      </c>
      <c r="G593" s="36">
        <v>4.3992853164672852</v>
      </c>
      <c r="H593" s="36" t="s">
        <v>114</v>
      </c>
      <c r="I593" s="34">
        <v>5.9541664123535156</v>
      </c>
      <c r="J593" s="35">
        <f t="shared" si="50"/>
        <v>4.4821429252624512</v>
      </c>
      <c r="K593" s="36" t="s">
        <v>114</v>
      </c>
      <c r="L593" s="36">
        <v>4</v>
      </c>
      <c r="M593" s="37">
        <v>4.9642858505249023</v>
      </c>
    </row>
    <row r="594" spans="1:13" x14ac:dyDescent="0.25">
      <c r="A594" s="11" t="str">
        <f t="shared" si="48"/>
        <v>ISL_1989</v>
      </c>
      <c r="B594" t="s">
        <v>18</v>
      </c>
      <c r="C594" s="7" t="s">
        <v>51</v>
      </c>
      <c r="D594" s="6">
        <v>1989</v>
      </c>
      <c r="E594" s="34">
        <f t="shared" si="51"/>
        <v>4.8303720951080322</v>
      </c>
      <c r="F594" s="35">
        <f t="shared" si="49"/>
        <v>4.4030361175537109</v>
      </c>
      <c r="G594" s="36">
        <v>4.4030361175537109</v>
      </c>
      <c r="H594" s="36" t="s">
        <v>114</v>
      </c>
      <c r="I594" s="34">
        <v>5.9541664123535156</v>
      </c>
      <c r="J594" s="35">
        <f t="shared" si="50"/>
        <v>4.4821429252624512</v>
      </c>
      <c r="K594" s="36" t="s">
        <v>114</v>
      </c>
      <c r="L594" s="36">
        <v>4</v>
      </c>
      <c r="M594" s="37">
        <v>4.9642858505249023</v>
      </c>
    </row>
    <row r="595" spans="1:13" x14ac:dyDescent="0.25">
      <c r="A595" s="11" t="str">
        <f t="shared" si="48"/>
        <v>ISL_1990</v>
      </c>
      <c r="B595" t="s">
        <v>18</v>
      </c>
      <c r="C595" s="7" t="s">
        <v>51</v>
      </c>
      <c r="D595" s="6">
        <v>1990</v>
      </c>
      <c r="E595" s="34">
        <f t="shared" si="51"/>
        <v>4.8313095569610596</v>
      </c>
      <c r="F595" s="35">
        <f t="shared" si="49"/>
        <v>4.4067859649658203</v>
      </c>
      <c r="G595" s="36">
        <v>4.4067859649658203</v>
      </c>
      <c r="H595" s="36" t="s">
        <v>114</v>
      </c>
      <c r="I595" s="34">
        <v>5.9541664123535156</v>
      </c>
      <c r="J595" s="35">
        <f t="shared" si="50"/>
        <v>4.4821429252624512</v>
      </c>
      <c r="K595" s="36" t="s">
        <v>114</v>
      </c>
      <c r="L595" s="36">
        <v>4</v>
      </c>
      <c r="M595" s="37">
        <v>4.9642858505249023</v>
      </c>
    </row>
    <row r="596" spans="1:13" x14ac:dyDescent="0.25">
      <c r="A596" s="11" t="str">
        <f t="shared" si="48"/>
        <v>ISL_1991</v>
      </c>
      <c r="B596" t="s">
        <v>18</v>
      </c>
      <c r="C596" s="7" t="s">
        <v>51</v>
      </c>
      <c r="D596" s="6">
        <v>1991</v>
      </c>
      <c r="E596" s="34">
        <f t="shared" si="51"/>
        <v>4.8322470188140869</v>
      </c>
      <c r="F596" s="35">
        <f t="shared" si="49"/>
        <v>4.4105358123779297</v>
      </c>
      <c r="G596" s="36">
        <v>4.4105358123779297</v>
      </c>
      <c r="H596" s="36" t="s">
        <v>114</v>
      </c>
      <c r="I596" s="34">
        <v>5.9541664123535156</v>
      </c>
      <c r="J596" s="35">
        <f t="shared" si="50"/>
        <v>4.4821429252624512</v>
      </c>
      <c r="K596" s="36" t="s">
        <v>114</v>
      </c>
      <c r="L596" s="36">
        <v>4</v>
      </c>
      <c r="M596" s="37">
        <v>4.9642858505249023</v>
      </c>
    </row>
    <row r="597" spans="1:13" x14ac:dyDescent="0.25">
      <c r="A597" s="11" t="str">
        <f t="shared" si="48"/>
        <v>ISL_1992</v>
      </c>
      <c r="B597" t="s">
        <v>18</v>
      </c>
      <c r="C597" s="7" t="s">
        <v>51</v>
      </c>
      <c r="D597" s="6">
        <v>1992</v>
      </c>
      <c r="E597" s="34">
        <f t="shared" si="51"/>
        <v>4.8331844806671143</v>
      </c>
      <c r="F597" s="35">
        <f t="shared" si="49"/>
        <v>4.4142856597900391</v>
      </c>
      <c r="G597" s="36">
        <v>4.4142856597900391</v>
      </c>
      <c r="H597" s="36" t="s">
        <v>114</v>
      </c>
      <c r="I597" s="34">
        <v>5.9541664123535156</v>
      </c>
      <c r="J597" s="35">
        <f t="shared" si="50"/>
        <v>4.4821429252624512</v>
      </c>
      <c r="K597" s="36" t="s">
        <v>114</v>
      </c>
      <c r="L597" s="36">
        <v>4</v>
      </c>
      <c r="M597" s="37">
        <v>4.9642858505249023</v>
      </c>
    </row>
    <row r="598" spans="1:13" x14ac:dyDescent="0.25">
      <c r="A598" s="11" t="str">
        <f t="shared" si="48"/>
        <v>ISL_1993</v>
      </c>
      <c r="B598" t="s">
        <v>18</v>
      </c>
      <c r="C598" s="7" t="s">
        <v>51</v>
      </c>
      <c r="D598" s="6">
        <v>1993</v>
      </c>
      <c r="E598" s="34">
        <f t="shared" si="51"/>
        <v>4.8341219425201416</v>
      </c>
      <c r="F598" s="35">
        <f t="shared" si="49"/>
        <v>4.4180355072021484</v>
      </c>
      <c r="G598" s="36">
        <v>4.4180355072021484</v>
      </c>
      <c r="H598" s="36" t="s">
        <v>114</v>
      </c>
      <c r="I598" s="34">
        <v>5.9541664123535156</v>
      </c>
      <c r="J598" s="35">
        <f t="shared" si="50"/>
        <v>4.4821429252624512</v>
      </c>
      <c r="K598" s="36" t="s">
        <v>114</v>
      </c>
      <c r="L598" s="36">
        <v>4</v>
      </c>
      <c r="M598" s="37">
        <v>4.9642858505249023</v>
      </c>
    </row>
    <row r="599" spans="1:13" x14ac:dyDescent="0.25">
      <c r="A599" s="11" t="str">
        <f t="shared" si="48"/>
        <v>ISL_1994</v>
      </c>
      <c r="B599" t="s">
        <v>18</v>
      </c>
      <c r="C599" s="7" t="s">
        <v>51</v>
      </c>
      <c r="D599" s="6">
        <v>1994</v>
      </c>
      <c r="E599" s="34">
        <f t="shared" si="51"/>
        <v>4.4600594043731689</v>
      </c>
      <c r="F599" s="35">
        <f t="shared" si="49"/>
        <v>4.4217853546142578</v>
      </c>
      <c r="G599" s="36">
        <v>4.4217853546142578</v>
      </c>
      <c r="H599" s="36" t="s">
        <v>114</v>
      </c>
      <c r="I599" s="34">
        <v>5.9541664123535156</v>
      </c>
      <c r="J599" s="35">
        <f t="shared" si="50"/>
        <v>3.7321429252624512</v>
      </c>
      <c r="K599" s="36" t="s">
        <v>114</v>
      </c>
      <c r="L599" s="36">
        <v>2.5</v>
      </c>
      <c r="M599" s="37">
        <v>4.9642858505249023</v>
      </c>
    </row>
    <row r="600" spans="1:13" x14ac:dyDescent="0.25">
      <c r="A600" s="11" t="str">
        <f t="shared" si="48"/>
        <v>ISL_1995</v>
      </c>
      <c r="B600" t="s">
        <v>18</v>
      </c>
      <c r="C600" s="7" t="s">
        <v>51</v>
      </c>
      <c r="D600" s="6">
        <v>1995</v>
      </c>
      <c r="E600" s="34">
        <f t="shared" si="51"/>
        <v>4.0859971046447754</v>
      </c>
      <c r="F600" s="35">
        <f t="shared" si="49"/>
        <v>4.4255361557006836</v>
      </c>
      <c r="G600" s="36">
        <v>4.4255361557006836</v>
      </c>
      <c r="H600" s="36" t="s">
        <v>114</v>
      </c>
      <c r="I600" s="34">
        <v>5.9541664123535156</v>
      </c>
      <c r="J600" s="35">
        <f t="shared" si="50"/>
        <v>2.9821429252624512</v>
      </c>
      <c r="K600" s="36" t="s">
        <v>114</v>
      </c>
      <c r="L600" s="36">
        <v>1</v>
      </c>
      <c r="M600" s="37">
        <v>4.9642858505249023</v>
      </c>
    </row>
    <row r="601" spans="1:13" x14ac:dyDescent="0.25">
      <c r="A601" s="11" t="str">
        <f t="shared" si="48"/>
        <v>ISL_1996</v>
      </c>
      <c r="B601" t="s">
        <v>18</v>
      </c>
      <c r="C601" s="7" t="s">
        <v>51</v>
      </c>
      <c r="D601" s="6">
        <v>1996</v>
      </c>
      <c r="E601" s="34">
        <f t="shared" si="51"/>
        <v>4.0869345664978027</v>
      </c>
      <c r="F601" s="35">
        <f t="shared" si="49"/>
        <v>4.429286003112793</v>
      </c>
      <c r="G601" s="36">
        <v>4.429286003112793</v>
      </c>
      <c r="H601" s="36" t="s">
        <v>114</v>
      </c>
      <c r="I601" s="34">
        <v>5.9541664123535156</v>
      </c>
      <c r="J601" s="35">
        <f t="shared" si="50"/>
        <v>2.9821429252624512</v>
      </c>
      <c r="K601" s="36" t="s">
        <v>114</v>
      </c>
      <c r="L601" s="36">
        <v>1</v>
      </c>
      <c r="M601" s="37">
        <v>4.9642858505249023</v>
      </c>
    </row>
    <row r="602" spans="1:13" x14ac:dyDescent="0.25">
      <c r="A602" s="11" t="str">
        <f t="shared" si="48"/>
        <v>ISL_1997</v>
      </c>
      <c r="B602" t="s">
        <v>18</v>
      </c>
      <c r="C602" s="7" t="s">
        <v>51</v>
      </c>
      <c r="D602" s="6">
        <v>1997</v>
      </c>
      <c r="E602" s="34">
        <f t="shared" si="51"/>
        <v>4.0878720283508301</v>
      </c>
      <c r="F602" s="35">
        <f t="shared" si="49"/>
        <v>4.4330358505249023</v>
      </c>
      <c r="G602" s="36">
        <v>4.4330358505249023</v>
      </c>
      <c r="H602" s="36" t="s">
        <v>114</v>
      </c>
      <c r="I602" s="34">
        <v>5.9541664123535156</v>
      </c>
      <c r="J602" s="35">
        <f t="shared" si="50"/>
        <v>2.9821429252624512</v>
      </c>
      <c r="K602" s="36" t="s">
        <v>114</v>
      </c>
      <c r="L602" s="36">
        <v>1</v>
      </c>
      <c r="M602" s="37">
        <v>4.9642858505249023</v>
      </c>
    </row>
    <row r="603" spans="1:13" x14ac:dyDescent="0.25">
      <c r="A603" s="11" t="str">
        <f t="shared" si="48"/>
        <v>ISL_1998</v>
      </c>
      <c r="B603" t="s">
        <v>18</v>
      </c>
      <c r="C603" s="7" t="s">
        <v>51</v>
      </c>
      <c r="D603" s="6">
        <v>1998</v>
      </c>
      <c r="E603" s="34">
        <f t="shared" si="51"/>
        <v>3.0253719985485077</v>
      </c>
      <c r="F603" s="35">
        <f t="shared" si="49"/>
        <v>4.4330358505249023</v>
      </c>
      <c r="G603" s="36">
        <v>4.4330358505249023</v>
      </c>
      <c r="H603" s="36" t="s">
        <v>114</v>
      </c>
      <c r="I603" s="34">
        <v>5.4541664123535156</v>
      </c>
      <c r="J603" s="35">
        <f t="shared" si="50"/>
        <v>1.1071428656578064</v>
      </c>
      <c r="K603" s="36" t="s">
        <v>114</v>
      </c>
      <c r="L603" s="36">
        <v>1</v>
      </c>
      <c r="M603" s="37">
        <v>1.2142857313156128</v>
      </c>
    </row>
    <row r="604" spans="1:13" x14ac:dyDescent="0.25">
      <c r="A604" s="11" t="str">
        <f t="shared" si="48"/>
        <v>ISL_1999</v>
      </c>
      <c r="B604" t="s">
        <v>18</v>
      </c>
      <c r="C604" s="7" t="s">
        <v>51</v>
      </c>
      <c r="D604" s="6">
        <v>1999</v>
      </c>
      <c r="E604" s="34">
        <f t="shared" si="51"/>
        <v>2.7574553191661835</v>
      </c>
      <c r="F604" s="35">
        <f t="shared" si="49"/>
        <v>4.4330358505249023</v>
      </c>
      <c r="G604" s="36">
        <v>4.4330358505249023</v>
      </c>
      <c r="H604" s="36" t="s">
        <v>114</v>
      </c>
      <c r="I604" s="34">
        <v>4.3824996948242188</v>
      </c>
      <c r="J604" s="35">
        <f t="shared" si="50"/>
        <v>1.1071428656578064</v>
      </c>
      <c r="K604" s="36" t="s">
        <v>114</v>
      </c>
      <c r="L604" s="36">
        <v>1</v>
      </c>
      <c r="M604" s="37">
        <v>1.2142857313156128</v>
      </c>
    </row>
    <row r="605" spans="1:13" x14ac:dyDescent="0.25">
      <c r="A605" s="11" t="str">
        <f t="shared" si="48"/>
        <v>ISL_2000</v>
      </c>
      <c r="B605" t="s">
        <v>18</v>
      </c>
      <c r="C605" s="7" t="s">
        <v>51</v>
      </c>
      <c r="D605" s="6">
        <v>2000</v>
      </c>
      <c r="E605" s="34">
        <f t="shared" si="51"/>
        <v>2.7370388209819794</v>
      </c>
      <c r="F605" s="35">
        <f t="shared" si="49"/>
        <v>4.4330358505249023</v>
      </c>
      <c r="G605" s="36">
        <v>4.4330358505249023</v>
      </c>
      <c r="H605" s="36" t="s">
        <v>114</v>
      </c>
      <c r="I605" s="34">
        <v>4.3008337020874023</v>
      </c>
      <c r="J605" s="35">
        <f t="shared" si="50"/>
        <v>1.1071428656578064</v>
      </c>
      <c r="K605" s="36" t="s">
        <v>114</v>
      </c>
      <c r="L605" s="36">
        <v>1</v>
      </c>
      <c r="M605" s="37">
        <v>1.2142857313156128</v>
      </c>
    </row>
    <row r="606" spans="1:13" x14ac:dyDescent="0.25">
      <c r="A606" s="11" t="str">
        <f t="shared" si="48"/>
        <v>ISL_2001</v>
      </c>
      <c r="B606" t="s">
        <v>18</v>
      </c>
      <c r="C606" s="7" t="s">
        <v>51</v>
      </c>
      <c r="D606" s="6">
        <v>2001</v>
      </c>
      <c r="E606" s="34">
        <f t="shared" si="51"/>
        <v>2.602038711309433</v>
      </c>
      <c r="F606" s="35">
        <f t="shared" si="49"/>
        <v>4.4330358505249023</v>
      </c>
      <c r="G606" s="36">
        <v>4.4330358505249023</v>
      </c>
      <c r="H606" s="36" t="s">
        <v>114</v>
      </c>
      <c r="I606" s="34">
        <v>3.7608332633972168</v>
      </c>
      <c r="J606" s="35">
        <f t="shared" si="50"/>
        <v>1.1071428656578064</v>
      </c>
      <c r="K606" s="36" t="s">
        <v>114</v>
      </c>
      <c r="L606" s="36">
        <v>1</v>
      </c>
      <c r="M606" s="37">
        <v>1.2142857313156128</v>
      </c>
    </row>
    <row r="607" spans="1:13" x14ac:dyDescent="0.25">
      <c r="A607" s="11" t="str">
        <f t="shared" si="48"/>
        <v>ISL_2002</v>
      </c>
      <c r="B607" t="s">
        <v>18</v>
      </c>
      <c r="C607" s="7" t="s">
        <v>51</v>
      </c>
      <c r="D607" s="6">
        <v>2002</v>
      </c>
      <c r="E607" s="34">
        <f t="shared" si="51"/>
        <v>2.5952887237071991</v>
      </c>
      <c r="F607" s="35">
        <f t="shared" si="49"/>
        <v>4.4330358505249023</v>
      </c>
      <c r="G607" s="36">
        <v>4.4330358505249023</v>
      </c>
      <c r="H607" s="36" t="s">
        <v>114</v>
      </c>
      <c r="I607" s="34">
        <v>3.7338333129882813</v>
      </c>
      <c r="J607" s="35">
        <f t="shared" si="50"/>
        <v>1.1071428656578064</v>
      </c>
      <c r="K607" s="36" t="s">
        <v>114</v>
      </c>
      <c r="L607" s="36">
        <v>1</v>
      </c>
      <c r="M607" s="37">
        <v>1.2142857313156128</v>
      </c>
    </row>
    <row r="608" spans="1:13" x14ac:dyDescent="0.25">
      <c r="A608" s="11" t="str">
        <f t="shared" si="48"/>
        <v>ISL_2003</v>
      </c>
      <c r="B608" t="s">
        <v>18</v>
      </c>
      <c r="C608" s="7" t="s">
        <v>51</v>
      </c>
      <c r="D608" s="6">
        <v>2003</v>
      </c>
      <c r="E608" s="34">
        <f t="shared" si="51"/>
        <v>1.8231219947338104</v>
      </c>
      <c r="F608" s="35">
        <f t="shared" si="49"/>
        <v>2.3913688659667969</v>
      </c>
      <c r="G608" s="36">
        <v>2.3913688659667969</v>
      </c>
      <c r="H608" s="36" t="s">
        <v>114</v>
      </c>
      <c r="I608" s="34">
        <v>2.686833381652832</v>
      </c>
      <c r="J608" s="35">
        <f t="shared" si="50"/>
        <v>1.1071428656578064</v>
      </c>
      <c r="K608" s="36" t="s">
        <v>114</v>
      </c>
      <c r="L608" s="36">
        <v>1</v>
      </c>
      <c r="M608" s="37">
        <v>1.2142857313156128</v>
      </c>
    </row>
    <row r="609" spans="1:13" x14ac:dyDescent="0.25">
      <c r="A609" s="11" t="str">
        <f t="shared" si="48"/>
        <v>ISL_2004</v>
      </c>
      <c r="B609" t="s">
        <v>18</v>
      </c>
      <c r="C609" s="7" t="s">
        <v>51</v>
      </c>
      <c r="D609" s="6">
        <v>2004</v>
      </c>
      <c r="E609" s="34">
        <f t="shared" si="51"/>
        <v>1.8189553320407867</v>
      </c>
      <c r="F609" s="35">
        <f t="shared" si="49"/>
        <v>2.3913688659667969</v>
      </c>
      <c r="G609" s="36">
        <v>2.3913688659667969</v>
      </c>
      <c r="H609" s="36" t="s">
        <v>114</v>
      </c>
      <c r="I609" s="34">
        <v>2.6701667308807373</v>
      </c>
      <c r="J609" s="35">
        <f t="shared" si="50"/>
        <v>1.1071428656578064</v>
      </c>
      <c r="K609" s="36" t="s">
        <v>114</v>
      </c>
      <c r="L609" s="36">
        <v>1</v>
      </c>
      <c r="M609" s="37">
        <v>1.2142857313156128</v>
      </c>
    </row>
    <row r="610" spans="1:13" x14ac:dyDescent="0.25">
      <c r="A610" s="11" t="str">
        <f t="shared" si="48"/>
        <v>ISL_2005</v>
      </c>
      <c r="B610" t="s">
        <v>18</v>
      </c>
      <c r="C610" s="7" t="s">
        <v>51</v>
      </c>
      <c r="D610" s="6">
        <v>2005</v>
      </c>
      <c r="E610" s="34">
        <f t="shared" si="51"/>
        <v>1.2963511496782303</v>
      </c>
      <c r="F610" s="35">
        <f t="shared" si="49"/>
        <v>2.2976188659667969</v>
      </c>
      <c r="G610" s="36">
        <v>2.2976188659667969</v>
      </c>
      <c r="H610" s="36" t="s">
        <v>114</v>
      </c>
      <c r="I610" s="34">
        <v>0.67350000143051147</v>
      </c>
      <c r="J610" s="35">
        <f t="shared" si="50"/>
        <v>1.1071428656578064</v>
      </c>
      <c r="K610" s="36" t="s">
        <v>114</v>
      </c>
      <c r="L610" s="36">
        <v>1</v>
      </c>
      <c r="M610" s="37">
        <v>1.2142857313156128</v>
      </c>
    </row>
    <row r="611" spans="1:13" x14ac:dyDescent="0.25">
      <c r="A611" s="11" t="str">
        <f t="shared" si="48"/>
        <v>ISL_2006</v>
      </c>
      <c r="B611" t="s">
        <v>18</v>
      </c>
      <c r="C611" s="7" t="s">
        <v>51</v>
      </c>
      <c r="D611" s="6">
        <v>2006</v>
      </c>
      <c r="E611" s="34">
        <f t="shared" si="51"/>
        <v>1.2722261697053909</v>
      </c>
      <c r="F611" s="35">
        <f t="shared" si="49"/>
        <v>2.2142856121063232</v>
      </c>
      <c r="G611" s="36">
        <v>2.2142856121063232</v>
      </c>
      <c r="H611" s="36" t="s">
        <v>114</v>
      </c>
      <c r="I611" s="34">
        <v>0.66033333539962769</v>
      </c>
      <c r="J611" s="35">
        <f t="shared" si="50"/>
        <v>1.1071428656578064</v>
      </c>
      <c r="K611" s="36" t="s">
        <v>114</v>
      </c>
      <c r="L611" s="36">
        <v>1</v>
      </c>
      <c r="M611" s="37">
        <v>1.2142857313156128</v>
      </c>
    </row>
    <row r="612" spans="1:13" x14ac:dyDescent="0.25">
      <c r="A612" s="11" t="str">
        <f t="shared" si="48"/>
        <v>ISL_2007</v>
      </c>
      <c r="B612" t="s">
        <v>18</v>
      </c>
      <c r="C612" s="7" t="s">
        <v>51</v>
      </c>
      <c r="D612" s="6">
        <v>2007</v>
      </c>
      <c r="E612" s="34">
        <f t="shared" si="51"/>
        <v>1.26893450319767</v>
      </c>
      <c r="F612" s="35">
        <f t="shared" si="49"/>
        <v>2.2142856121063232</v>
      </c>
      <c r="G612" s="36">
        <v>2.2142856121063232</v>
      </c>
      <c r="H612" s="36" t="s">
        <v>114</v>
      </c>
      <c r="I612" s="34">
        <v>0.6471666693687439</v>
      </c>
      <c r="J612" s="35">
        <f t="shared" si="50"/>
        <v>1.1071428656578064</v>
      </c>
      <c r="K612" s="36" t="s">
        <v>114</v>
      </c>
      <c r="L612" s="36">
        <v>1</v>
      </c>
      <c r="M612" s="37">
        <v>1.2142857313156128</v>
      </c>
    </row>
    <row r="613" spans="1:13" x14ac:dyDescent="0.25">
      <c r="A613" s="11" t="str">
        <f t="shared" si="48"/>
        <v>ISL_2008</v>
      </c>
      <c r="B613" t="s">
        <v>18</v>
      </c>
      <c r="C613" s="7" t="s">
        <v>51</v>
      </c>
      <c r="D613" s="6">
        <v>2008</v>
      </c>
      <c r="E613" s="34">
        <f t="shared" si="51"/>
        <v>1.2559344917535782</v>
      </c>
      <c r="F613" s="35">
        <f t="shared" si="49"/>
        <v>2.2142856121063232</v>
      </c>
      <c r="G613" s="36">
        <v>2.2142856121063232</v>
      </c>
      <c r="H613" s="36" t="s">
        <v>114</v>
      </c>
      <c r="I613" s="34">
        <v>0.59516662359237671</v>
      </c>
      <c r="J613" s="35">
        <f t="shared" si="50"/>
        <v>1.1071428656578064</v>
      </c>
      <c r="K613" s="36" t="s">
        <v>114</v>
      </c>
      <c r="L613" s="36">
        <v>1</v>
      </c>
      <c r="M613" s="37">
        <v>1.2142857313156128</v>
      </c>
    </row>
    <row r="614" spans="1:13" x14ac:dyDescent="0.25">
      <c r="A614" s="11" t="str">
        <f t="shared" si="48"/>
        <v>ISL_2009</v>
      </c>
      <c r="B614" t="s">
        <v>18</v>
      </c>
      <c r="C614" s="7" t="s">
        <v>51</v>
      </c>
      <c r="D614" s="6">
        <v>2009</v>
      </c>
      <c r="E614" s="34">
        <f t="shared" si="51"/>
        <v>1.2429344952106476</v>
      </c>
      <c r="F614" s="35">
        <f t="shared" si="49"/>
        <v>2.2142856121063232</v>
      </c>
      <c r="G614" s="36">
        <v>2.2142856121063232</v>
      </c>
      <c r="H614" s="36" t="s">
        <v>114</v>
      </c>
      <c r="I614" s="34">
        <v>0.5431666374206543</v>
      </c>
      <c r="J614" s="35">
        <f t="shared" si="50"/>
        <v>1.1071428656578064</v>
      </c>
      <c r="K614" s="36" t="s">
        <v>114</v>
      </c>
      <c r="L614" s="36">
        <v>1</v>
      </c>
      <c r="M614" s="37">
        <v>1.2142857313156128</v>
      </c>
    </row>
    <row r="615" spans="1:13" x14ac:dyDescent="0.25">
      <c r="A615" s="11" t="str">
        <f t="shared" si="48"/>
        <v>ISL_2010</v>
      </c>
      <c r="B615" t="s">
        <v>18</v>
      </c>
      <c r="C615" s="7" t="s">
        <v>51</v>
      </c>
      <c r="D615" s="6">
        <v>2010</v>
      </c>
      <c r="E615" s="34">
        <f t="shared" si="51"/>
        <v>1.2363303303718567</v>
      </c>
      <c r="F615" s="35">
        <f t="shared" si="49"/>
        <v>2.2142856121063232</v>
      </c>
      <c r="G615" s="36">
        <v>2.2142856121063232</v>
      </c>
      <c r="H615" s="36" t="s">
        <v>114</v>
      </c>
      <c r="I615" s="34">
        <v>0.51674997806549072</v>
      </c>
      <c r="J615" s="35">
        <f t="shared" si="50"/>
        <v>1.1071428656578064</v>
      </c>
      <c r="K615" s="36" t="s">
        <v>114</v>
      </c>
      <c r="L615" s="36">
        <v>1</v>
      </c>
      <c r="M615" s="37">
        <v>1.2142857313156128</v>
      </c>
    </row>
    <row r="616" spans="1:13" x14ac:dyDescent="0.25">
      <c r="A616" s="11" t="str">
        <f t="shared" si="48"/>
        <v>ISL_2011</v>
      </c>
      <c r="B616" t="s">
        <v>18</v>
      </c>
      <c r="C616" s="7" t="s">
        <v>51</v>
      </c>
      <c r="D616" s="6">
        <v>2011</v>
      </c>
      <c r="E616" s="34">
        <f t="shared" si="51"/>
        <v>1.2297261655330658</v>
      </c>
      <c r="F616" s="35">
        <f t="shared" si="49"/>
        <v>2.2142856121063232</v>
      </c>
      <c r="G616" s="36">
        <v>2.2142856121063232</v>
      </c>
      <c r="H616" s="36" t="s">
        <v>114</v>
      </c>
      <c r="I616" s="34">
        <v>0.49033331871032715</v>
      </c>
      <c r="J616" s="35">
        <f t="shared" si="50"/>
        <v>1.1071428656578064</v>
      </c>
      <c r="K616" s="36" t="s">
        <v>114</v>
      </c>
      <c r="L616" s="36">
        <v>1</v>
      </c>
      <c r="M616" s="37">
        <v>1.2142857313156128</v>
      </c>
    </row>
    <row r="617" spans="1:13" x14ac:dyDescent="0.25">
      <c r="A617" s="11" t="str">
        <f t="shared" si="48"/>
        <v>ISL_2012</v>
      </c>
      <c r="B617" t="s">
        <v>18</v>
      </c>
      <c r="C617" s="7" t="s">
        <v>51</v>
      </c>
      <c r="D617" s="6">
        <v>2012</v>
      </c>
      <c r="E617" s="34">
        <f t="shared" si="51"/>
        <v>1.2231220006942749</v>
      </c>
      <c r="F617" s="35">
        <f t="shared" si="49"/>
        <v>2.2142856121063232</v>
      </c>
      <c r="G617" s="36">
        <v>2.2142856121063232</v>
      </c>
      <c r="H617" s="36" t="s">
        <v>114</v>
      </c>
      <c r="I617" s="34">
        <v>0.46391665935516357</v>
      </c>
      <c r="J617" s="35">
        <f t="shared" si="50"/>
        <v>1.1071428656578064</v>
      </c>
      <c r="K617" s="36" t="s">
        <v>114</v>
      </c>
      <c r="L617" s="36">
        <v>1</v>
      </c>
      <c r="M617" s="37">
        <v>1.2142857313156128</v>
      </c>
    </row>
    <row r="618" spans="1:13" x14ac:dyDescent="0.25">
      <c r="A618" s="11" t="str">
        <f t="shared" si="48"/>
        <v>ISL_2013</v>
      </c>
      <c r="B618" t="s">
        <v>18</v>
      </c>
      <c r="C618" s="7" t="s">
        <v>51</v>
      </c>
      <c r="D618" s="6">
        <v>2013</v>
      </c>
      <c r="E618" s="34">
        <f t="shared" si="51"/>
        <v>1.216517835855484</v>
      </c>
      <c r="F618" s="35">
        <f t="shared" si="49"/>
        <v>2.2142856121063232</v>
      </c>
      <c r="G618" s="36">
        <v>2.2142856121063232</v>
      </c>
      <c r="H618" s="36" t="s">
        <v>114</v>
      </c>
      <c r="I618" s="34">
        <v>0.4375</v>
      </c>
      <c r="J618" s="35">
        <f t="shared" si="50"/>
        <v>1.1071428656578064</v>
      </c>
      <c r="K618" s="36" t="s">
        <v>114</v>
      </c>
      <c r="L618" s="36">
        <v>1</v>
      </c>
      <c r="M618" s="37">
        <v>1.2142857313156128</v>
      </c>
    </row>
    <row r="619" spans="1:13" x14ac:dyDescent="0.25">
      <c r="A619" s="11" t="str">
        <f t="shared" si="48"/>
        <v>ISL_2014</v>
      </c>
      <c r="B619" t="s">
        <v>18</v>
      </c>
      <c r="C619" s="7" t="s">
        <v>51</v>
      </c>
      <c r="D619" s="6">
        <v>2014</v>
      </c>
      <c r="E619" s="34">
        <f t="shared" ref="E619:E623" si="52">IF(AND(G619=".",H619=".",I619=".",K619=".",L619=".",M619="."),".",AVERAGE(G619,H619,I619,K619,L619,M619))</f>
        <v>1.216517835855484</v>
      </c>
      <c r="F619" s="35">
        <f t="shared" si="49"/>
        <v>2.2142856121063232</v>
      </c>
      <c r="G619" s="36">
        <v>2.2142856121063232</v>
      </c>
      <c r="H619" s="36" t="s">
        <v>114</v>
      </c>
      <c r="I619" s="34">
        <v>0.4375</v>
      </c>
      <c r="J619" s="35">
        <f t="shared" si="50"/>
        <v>1.1071428656578064</v>
      </c>
      <c r="K619" s="36" t="s">
        <v>114</v>
      </c>
      <c r="L619" s="36">
        <v>1</v>
      </c>
      <c r="M619" s="37">
        <v>1.2142857313156128</v>
      </c>
    </row>
    <row r="620" spans="1:13" x14ac:dyDescent="0.25">
      <c r="A620" s="11" t="str">
        <f t="shared" si="48"/>
        <v>ISL_2015</v>
      </c>
      <c r="B620" t="s">
        <v>18</v>
      </c>
      <c r="C620" s="7" t="s">
        <v>51</v>
      </c>
      <c r="D620" s="6">
        <v>2015</v>
      </c>
      <c r="E620" s="34">
        <f t="shared" si="52"/>
        <v>1.216517835855484</v>
      </c>
      <c r="F620" s="35">
        <f t="shared" si="49"/>
        <v>2.2142856121063232</v>
      </c>
      <c r="G620" s="36">
        <v>2.2142856121063232</v>
      </c>
      <c r="H620" s="36" t="s">
        <v>114</v>
      </c>
      <c r="I620" s="34">
        <v>0.4375</v>
      </c>
      <c r="J620" s="35">
        <f t="shared" si="50"/>
        <v>1.1071428656578064</v>
      </c>
      <c r="K620" s="36" t="s">
        <v>114</v>
      </c>
      <c r="L620" s="36">
        <v>1</v>
      </c>
      <c r="M620" s="37">
        <v>1.2142857313156128</v>
      </c>
    </row>
    <row r="621" spans="1:13" x14ac:dyDescent="0.25">
      <c r="A621" s="11" t="str">
        <f t="shared" si="48"/>
        <v>ISL_2016</v>
      </c>
      <c r="B621" t="s">
        <v>18</v>
      </c>
      <c r="C621" s="7" t="s">
        <v>51</v>
      </c>
      <c r="D621" s="6">
        <v>2016</v>
      </c>
      <c r="E621" s="34">
        <f t="shared" si="52"/>
        <v>1.216517835855484</v>
      </c>
      <c r="F621" s="35">
        <f t="shared" si="49"/>
        <v>2.2142856121063232</v>
      </c>
      <c r="G621" s="36">
        <v>2.2142856121063232</v>
      </c>
      <c r="H621" s="36" t="s">
        <v>114</v>
      </c>
      <c r="I621" s="34">
        <v>0.4375</v>
      </c>
      <c r="J621" s="35">
        <f t="shared" si="50"/>
        <v>1.1071428656578064</v>
      </c>
      <c r="K621" s="36" t="s">
        <v>114</v>
      </c>
      <c r="L621" s="36">
        <v>1</v>
      </c>
      <c r="M621" s="37">
        <v>1.2142857313156128</v>
      </c>
    </row>
    <row r="622" spans="1:13" x14ac:dyDescent="0.25">
      <c r="A622" s="11" t="str">
        <f t="shared" si="48"/>
        <v>ISL_2017</v>
      </c>
      <c r="B622" t="s">
        <v>18</v>
      </c>
      <c r="C622" s="7" t="s">
        <v>51</v>
      </c>
      <c r="D622" s="6">
        <v>2017</v>
      </c>
      <c r="E622" s="34">
        <f t="shared" si="52"/>
        <v>1.2415178418159485</v>
      </c>
      <c r="F622" s="35">
        <f t="shared" si="49"/>
        <v>2.2142856121063232</v>
      </c>
      <c r="G622" s="36">
        <v>2.2142856121063232</v>
      </c>
      <c r="H622" s="36" t="s">
        <v>114</v>
      </c>
      <c r="I622" s="34">
        <v>0.53750002384185791</v>
      </c>
      <c r="J622" s="35">
        <f t="shared" si="50"/>
        <v>1.1071428656578064</v>
      </c>
      <c r="K622" s="36" t="s">
        <v>114</v>
      </c>
      <c r="L622" s="36">
        <v>1</v>
      </c>
      <c r="M622" s="37">
        <v>1.2142857313156128</v>
      </c>
    </row>
    <row r="623" spans="1:13" x14ac:dyDescent="0.25">
      <c r="A623" s="11" t="str">
        <f t="shared" si="48"/>
        <v>ISL_2018</v>
      </c>
      <c r="B623" t="s">
        <v>18</v>
      </c>
      <c r="C623" s="7" t="s">
        <v>51</v>
      </c>
      <c r="D623" s="6">
        <v>2018</v>
      </c>
      <c r="E623" s="34">
        <f t="shared" si="52"/>
        <v>1.2147321701049805</v>
      </c>
      <c r="F623" s="35">
        <f t="shared" si="49"/>
        <v>2.1071429252624512</v>
      </c>
      <c r="G623" s="36">
        <v>2.1071429252624512</v>
      </c>
      <c r="H623" s="36" t="s">
        <v>114</v>
      </c>
      <c r="I623" s="34">
        <v>0.53750002384185791</v>
      </c>
      <c r="J623" s="35">
        <f t="shared" si="50"/>
        <v>1.1071428656578064</v>
      </c>
      <c r="K623" s="36" t="s">
        <v>114</v>
      </c>
      <c r="L623" s="36">
        <v>1</v>
      </c>
      <c r="M623" s="37">
        <v>1.2142857313156128</v>
      </c>
    </row>
    <row r="624" spans="1:13" x14ac:dyDescent="0.25">
      <c r="A624" s="11" t="str">
        <f t="shared" si="48"/>
        <v>IRL_1975</v>
      </c>
      <c r="B624" s="14" t="s">
        <v>19</v>
      </c>
      <c r="C624" s="8" t="s">
        <v>52</v>
      </c>
      <c r="D624" s="4">
        <v>1975</v>
      </c>
      <c r="E624" s="30">
        <f t="shared" si="51"/>
        <v>5.3926127751668291</v>
      </c>
      <c r="F624" s="31">
        <f t="shared" si="49"/>
        <v>5.0810647010803223</v>
      </c>
      <c r="G624" s="32">
        <v>5.2848215103149414</v>
      </c>
      <c r="H624" s="32">
        <v>4.8773078918457031</v>
      </c>
      <c r="I624" s="30">
        <v>5.5328330993652344</v>
      </c>
      <c r="J624" s="31">
        <f t="shared" si="50"/>
        <v>5.5535713831583662</v>
      </c>
      <c r="K624" s="32">
        <v>5.8392858505249023</v>
      </c>
      <c r="L624" s="32">
        <v>4.75</v>
      </c>
      <c r="M624" s="33">
        <v>6.0714282989501953</v>
      </c>
    </row>
    <row r="625" spans="1:13" x14ac:dyDescent="0.25">
      <c r="A625" s="11" t="str">
        <f t="shared" si="48"/>
        <v>IRL_1976</v>
      </c>
      <c r="B625" t="s">
        <v>19</v>
      </c>
      <c r="C625" s="8" t="s">
        <v>52</v>
      </c>
      <c r="D625" s="4">
        <v>1976</v>
      </c>
      <c r="E625" s="30">
        <f t="shared" si="51"/>
        <v>5.3926127751668291</v>
      </c>
      <c r="F625" s="31">
        <f t="shared" si="49"/>
        <v>5.0810647010803223</v>
      </c>
      <c r="G625" s="32">
        <v>5.2848215103149414</v>
      </c>
      <c r="H625" s="32">
        <v>4.8773078918457031</v>
      </c>
      <c r="I625" s="30">
        <v>5.5328330993652344</v>
      </c>
      <c r="J625" s="31">
        <f t="shared" si="50"/>
        <v>5.5535713831583662</v>
      </c>
      <c r="K625" s="32">
        <v>5.8392858505249023</v>
      </c>
      <c r="L625" s="32">
        <v>4.75</v>
      </c>
      <c r="M625" s="33">
        <v>6.0714282989501953</v>
      </c>
    </row>
    <row r="626" spans="1:13" x14ac:dyDescent="0.25">
      <c r="A626" s="11" t="str">
        <f t="shared" si="48"/>
        <v>IRL_1977</v>
      </c>
      <c r="B626" t="s">
        <v>19</v>
      </c>
      <c r="C626" s="8" t="s">
        <v>52</v>
      </c>
      <c r="D626" s="4">
        <v>1977</v>
      </c>
      <c r="E626" s="30">
        <f t="shared" si="51"/>
        <v>5.3926127751668291</v>
      </c>
      <c r="F626" s="31">
        <f t="shared" si="49"/>
        <v>5.0810647010803223</v>
      </c>
      <c r="G626" s="32">
        <v>5.2848215103149414</v>
      </c>
      <c r="H626" s="32">
        <v>4.8773078918457031</v>
      </c>
      <c r="I626" s="30">
        <v>5.5328330993652344</v>
      </c>
      <c r="J626" s="31">
        <f t="shared" si="50"/>
        <v>5.5535713831583662</v>
      </c>
      <c r="K626" s="32">
        <v>5.8392858505249023</v>
      </c>
      <c r="L626" s="32">
        <v>4.75</v>
      </c>
      <c r="M626" s="33">
        <v>6.0714282989501953</v>
      </c>
    </row>
    <row r="627" spans="1:13" x14ac:dyDescent="0.25">
      <c r="A627" s="11" t="str">
        <f t="shared" si="48"/>
        <v>IRL_1978</v>
      </c>
      <c r="B627" t="s">
        <v>19</v>
      </c>
      <c r="C627" s="8" t="s">
        <v>52</v>
      </c>
      <c r="D627" s="4">
        <v>1978</v>
      </c>
      <c r="E627" s="30">
        <f t="shared" si="51"/>
        <v>5.3926127751668291</v>
      </c>
      <c r="F627" s="31">
        <f t="shared" si="49"/>
        <v>5.0810647010803223</v>
      </c>
      <c r="G627" s="32">
        <v>5.2848215103149414</v>
      </c>
      <c r="H627" s="32">
        <v>4.8773078918457031</v>
      </c>
      <c r="I627" s="30">
        <v>5.5328330993652344</v>
      </c>
      <c r="J627" s="31">
        <f t="shared" si="50"/>
        <v>5.5535713831583662</v>
      </c>
      <c r="K627" s="32">
        <v>5.8392858505249023</v>
      </c>
      <c r="L627" s="32">
        <v>4.75</v>
      </c>
      <c r="M627" s="33">
        <v>6.0714282989501953</v>
      </c>
    </row>
    <row r="628" spans="1:13" x14ac:dyDescent="0.25">
      <c r="A628" s="11" t="str">
        <f t="shared" si="48"/>
        <v>IRL_1979</v>
      </c>
      <c r="B628" t="s">
        <v>19</v>
      </c>
      <c r="C628" s="8" t="s">
        <v>52</v>
      </c>
      <c r="D628" s="4">
        <v>1979</v>
      </c>
      <c r="E628" s="30">
        <f t="shared" si="51"/>
        <v>5.3926127751668291</v>
      </c>
      <c r="F628" s="31">
        <f t="shared" si="49"/>
        <v>5.0810647010803223</v>
      </c>
      <c r="G628" s="32">
        <v>5.2848215103149414</v>
      </c>
      <c r="H628" s="32">
        <v>4.8773078918457031</v>
      </c>
      <c r="I628" s="30">
        <v>5.5328330993652344</v>
      </c>
      <c r="J628" s="31">
        <f t="shared" si="50"/>
        <v>5.5535713831583662</v>
      </c>
      <c r="K628" s="32">
        <v>5.8392858505249023</v>
      </c>
      <c r="L628" s="32">
        <v>4.75</v>
      </c>
      <c r="M628" s="33">
        <v>6.0714282989501953</v>
      </c>
    </row>
    <row r="629" spans="1:13" x14ac:dyDescent="0.25">
      <c r="A629" s="11" t="str">
        <f t="shared" si="48"/>
        <v>IRL_1980</v>
      </c>
      <c r="B629" t="s">
        <v>19</v>
      </c>
      <c r="C629" s="8" t="s">
        <v>52</v>
      </c>
      <c r="D629" s="4">
        <v>1980</v>
      </c>
      <c r="E629" s="30">
        <f t="shared" si="51"/>
        <v>5.3926127751668291</v>
      </c>
      <c r="F629" s="31">
        <f t="shared" si="49"/>
        <v>5.0810647010803223</v>
      </c>
      <c r="G629" s="32">
        <v>5.2848215103149414</v>
      </c>
      <c r="H629" s="32">
        <v>4.8773078918457031</v>
      </c>
      <c r="I629" s="30">
        <v>5.5328330993652344</v>
      </c>
      <c r="J629" s="31">
        <f t="shared" si="50"/>
        <v>5.5535713831583662</v>
      </c>
      <c r="K629" s="32">
        <v>5.8392858505249023</v>
      </c>
      <c r="L629" s="32">
        <v>4.75</v>
      </c>
      <c r="M629" s="33">
        <v>6.0714282989501953</v>
      </c>
    </row>
    <row r="630" spans="1:13" x14ac:dyDescent="0.25">
      <c r="A630" s="11" t="str">
        <f t="shared" si="48"/>
        <v>IRL_1981</v>
      </c>
      <c r="B630" t="s">
        <v>19</v>
      </c>
      <c r="C630" s="8" t="s">
        <v>52</v>
      </c>
      <c r="D630" s="4">
        <v>1981</v>
      </c>
      <c r="E630" s="30">
        <f t="shared" si="51"/>
        <v>5.3926127751668291</v>
      </c>
      <c r="F630" s="31">
        <f t="shared" si="49"/>
        <v>5.0810647010803223</v>
      </c>
      <c r="G630" s="32">
        <v>5.2848215103149414</v>
      </c>
      <c r="H630" s="32">
        <v>4.8773078918457031</v>
      </c>
      <c r="I630" s="30">
        <v>5.5328330993652344</v>
      </c>
      <c r="J630" s="31">
        <f t="shared" si="50"/>
        <v>5.5535713831583662</v>
      </c>
      <c r="K630" s="32">
        <v>5.8392858505249023</v>
      </c>
      <c r="L630" s="32">
        <v>4.75</v>
      </c>
      <c r="M630" s="33">
        <v>6.0714282989501953</v>
      </c>
    </row>
    <row r="631" spans="1:13" x14ac:dyDescent="0.25">
      <c r="A631" s="11" t="str">
        <f t="shared" si="48"/>
        <v>IRL_1982</v>
      </c>
      <c r="B631" t="s">
        <v>19</v>
      </c>
      <c r="C631" s="8" t="s">
        <v>52</v>
      </c>
      <c r="D631" s="4">
        <v>1982</v>
      </c>
      <c r="E631" s="30">
        <f t="shared" si="51"/>
        <v>5.3926127751668291</v>
      </c>
      <c r="F631" s="31">
        <f t="shared" si="49"/>
        <v>5.0810647010803223</v>
      </c>
      <c r="G631" s="32">
        <v>5.2848215103149414</v>
      </c>
      <c r="H631" s="32">
        <v>4.8773078918457031</v>
      </c>
      <c r="I631" s="30">
        <v>5.5328330993652344</v>
      </c>
      <c r="J631" s="31">
        <f t="shared" si="50"/>
        <v>5.5535713831583662</v>
      </c>
      <c r="K631" s="32">
        <v>5.8392858505249023</v>
      </c>
      <c r="L631" s="32">
        <v>4.75</v>
      </c>
      <c r="M631" s="33">
        <v>6.0714282989501953</v>
      </c>
    </row>
    <row r="632" spans="1:13" x14ac:dyDescent="0.25">
      <c r="A632" s="11" t="str">
        <f t="shared" si="48"/>
        <v>IRL_1983</v>
      </c>
      <c r="B632" t="s">
        <v>19</v>
      </c>
      <c r="C632" s="8" t="s">
        <v>52</v>
      </c>
      <c r="D632" s="4">
        <v>1983</v>
      </c>
      <c r="E632" s="30">
        <f t="shared" si="51"/>
        <v>5.3926127751668291</v>
      </c>
      <c r="F632" s="31">
        <f t="shared" si="49"/>
        <v>5.0810647010803223</v>
      </c>
      <c r="G632" s="32">
        <v>5.2848215103149414</v>
      </c>
      <c r="H632" s="32">
        <v>4.8773078918457031</v>
      </c>
      <c r="I632" s="30">
        <v>5.5328330993652344</v>
      </c>
      <c r="J632" s="31">
        <f t="shared" si="50"/>
        <v>5.5535713831583662</v>
      </c>
      <c r="K632" s="32">
        <v>5.8392858505249023</v>
      </c>
      <c r="L632" s="32">
        <v>4.75</v>
      </c>
      <c r="M632" s="33">
        <v>6.0714282989501953</v>
      </c>
    </row>
    <row r="633" spans="1:13" x14ac:dyDescent="0.25">
      <c r="A633" s="11" t="str">
        <f t="shared" si="48"/>
        <v>IRL_1984</v>
      </c>
      <c r="B633" t="s">
        <v>19</v>
      </c>
      <c r="C633" s="8" t="s">
        <v>52</v>
      </c>
      <c r="D633" s="4">
        <v>1984</v>
      </c>
      <c r="E633" s="30">
        <f t="shared" si="51"/>
        <v>5.3926127751668291</v>
      </c>
      <c r="F633" s="31">
        <f t="shared" si="49"/>
        <v>5.0810647010803223</v>
      </c>
      <c r="G633" s="32">
        <v>5.2848215103149414</v>
      </c>
      <c r="H633" s="32">
        <v>4.8773078918457031</v>
      </c>
      <c r="I633" s="30">
        <v>5.5328330993652344</v>
      </c>
      <c r="J633" s="31">
        <f t="shared" si="50"/>
        <v>5.5535713831583662</v>
      </c>
      <c r="K633" s="32">
        <v>5.8392858505249023</v>
      </c>
      <c r="L633" s="32">
        <v>4.75</v>
      </c>
      <c r="M633" s="33">
        <v>6.0714282989501953</v>
      </c>
    </row>
    <row r="634" spans="1:13" x14ac:dyDescent="0.25">
      <c r="A634" s="11" t="str">
        <f t="shared" si="48"/>
        <v>IRL_1985</v>
      </c>
      <c r="B634" t="s">
        <v>19</v>
      </c>
      <c r="C634" s="8" t="s">
        <v>52</v>
      </c>
      <c r="D634" s="4">
        <v>1985</v>
      </c>
      <c r="E634" s="30">
        <f t="shared" si="51"/>
        <v>5.3926127751668291</v>
      </c>
      <c r="F634" s="31">
        <f t="shared" si="49"/>
        <v>5.0810647010803223</v>
      </c>
      <c r="G634" s="32">
        <v>5.2848215103149414</v>
      </c>
      <c r="H634" s="32">
        <v>4.8773078918457031</v>
      </c>
      <c r="I634" s="30">
        <v>5.5328330993652344</v>
      </c>
      <c r="J634" s="31">
        <f t="shared" si="50"/>
        <v>5.5535713831583662</v>
      </c>
      <c r="K634" s="32">
        <v>5.8392858505249023</v>
      </c>
      <c r="L634" s="32">
        <v>4.75</v>
      </c>
      <c r="M634" s="33">
        <v>6.0714282989501953</v>
      </c>
    </row>
    <row r="635" spans="1:13" x14ac:dyDescent="0.25">
      <c r="A635" s="11" t="str">
        <f t="shared" si="48"/>
        <v>IRL_1986</v>
      </c>
      <c r="B635" t="s">
        <v>19</v>
      </c>
      <c r="C635" s="8" t="s">
        <v>52</v>
      </c>
      <c r="D635" s="4">
        <v>1986</v>
      </c>
      <c r="E635" s="30">
        <f t="shared" si="51"/>
        <v>5.0176128149032593</v>
      </c>
      <c r="F635" s="31">
        <f t="shared" si="49"/>
        <v>5.0810647010803223</v>
      </c>
      <c r="G635" s="32">
        <v>5.2848215103149414</v>
      </c>
      <c r="H635" s="32">
        <v>4.8773078918457031</v>
      </c>
      <c r="I635" s="30">
        <v>5.5328330993652344</v>
      </c>
      <c r="J635" s="31">
        <f t="shared" si="50"/>
        <v>4.8035714626312256</v>
      </c>
      <c r="K635" s="32">
        <v>5.8392858505249023</v>
      </c>
      <c r="L635" s="32">
        <v>4.75</v>
      </c>
      <c r="M635" s="33">
        <v>3.8214285373687744</v>
      </c>
    </row>
    <row r="636" spans="1:13" x14ac:dyDescent="0.25">
      <c r="A636" s="11" t="str">
        <f t="shared" si="48"/>
        <v>IRL_1987</v>
      </c>
      <c r="B636" t="s">
        <v>19</v>
      </c>
      <c r="C636" s="8" t="s">
        <v>52</v>
      </c>
      <c r="D636" s="4">
        <v>1987</v>
      </c>
      <c r="E636" s="30">
        <f t="shared" si="51"/>
        <v>5.0176128149032593</v>
      </c>
      <c r="F636" s="31">
        <f t="shared" si="49"/>
        <v>5.0810647010803223</v>
      </c>
      <c r="G636" s="32">
        <v>5.2848215103149414</v>
      </c>
      <c r="H636" s="32">
        <v>4.8773078918457031</v>
      </c>
      <c r="I636" s="30">
        <v>5.5328330993652344</v>
      </c>
      <c r="J636" s="31">
        <f t="shared" si="50"/>
        <v>4.8035714626312256</v>
      </c>
      <c r="K636" s="32">
        <v>5.8392858505249023</v>
      </c>
      <c r="L636" s="32">
        <v>4.75</v>
      </c>
      <c r="M636" s="33">
        <v>3.8214285373687744</v>
      </c>
    </row>
    <row r="637" spans="1:13" x14ac:dyDescent="0.25">
      <c r="A637" s="11" t="str">
        <f t="shared" si="48"/>
        <v>IRL_1988</v>
      </c>
      <c r="B637" t="s">
        <v>19</v>
      </c>
      <c r="C637" s="8" t="s">
        <v>52</v>
      </c>
      <c r="D637" s="4">
        <v>1988</v>
      </c>
      <c r="E637" s="30">
        <f t="shared" si="51"/>
        <v>4.5176128149032593</v>
      </c>
      <c r="F637" s="31">
        <f t="shared" si="49"/>
        <v>5.0810647010803223</v>
      </c>
      <c r="G637" s="32">
        <v>5.2848215103149414</v>
      </c>
      <c r="H637" s="32">
        <v>4.8773078918457031</v>
      </c>
      <c r="I637" s="30">
        <v>5.5328330993652344</v>
      </c>
      <c r="J637" s="31">
        <f t="shared" si="50"/>
        <v>3.8035714626312256</v>
      </c>
      <c r="K637" s="32">
        <v>5.8392858505249023</v>
      </c>
      <c r="L637" s="32">
        <v>4.75</v>
      </c>
      <c r="M637" s="33">
        <v>0.82142853736877441</v>
      </c>
    </row>
    <row r="638" spans="1:13" x14ac:dyDescent="0.25">
      <c r="A638" s="11" t="str">
        <f t="shared" si="48"/>
        <v>IRL_1989</v>
      </c>
      <c r="B638" t="s">
        <v>19</v>
      </c>
      <c r="C638" s="8" t="s">
        <v>52</v>
      </c>
      <c r="D638" s="4">
        <v>1989</v>
      </c>
      <c r="E638" s="30">
        <f t="shared" si="51"/>
        <v>4.5176128149032593</v>
      </c>
      <c r="F638" s="31">
        <f t="shared" si="49"/>
        <v>5.0810647010803223</v>
      </c>
      <c r="G638" s="32">
        <v>5.2848215103149414</v>
      </c>
      <c r="H638" s="32">
        <v>4.8773078918457031</v>
      </c>
      <c r="I638" s="30">
        <v>5.5328330993652344</v>
      </c>
      <c r="J638" s="31">
        <f t="shared" si="50"/>
        <v>3.8035714626312256</v>
      </c>
      <c r="K638" s="32">
        <v>5.8392858505249023</v>
      </c>
      <c r="L638" s="32">
        <v>4.75</v>
      </c>
      <c r="M638" s="33">
        <v>0.82142853736877441</v>
      </c>
    </row>
    <row r="639" spans="1:13" x14ac:dyDescent="0.25">
      <c r="A639" s="11" t="str">
        <f t="shared" si="48"/>
        <v>IRL_1990</v>
      </c>
      <c r="B639" t="s">
        <v>19</v>
      </c>
      <c r="C639" s="8" t="s">
        <v>52</v>
      </c>
      <c r="D639" s="4">
        <v>1990</v>
      </c>
      <c r="E639" s="30">
        <f t="shared" si="51"/>
        <v>4.5176128149032593</v>
      </c>
      <c r="F639" s="31">
        <f t="shared" si="49"/>
        <v>5.0810647010803223</v>
      </c>
      <c r="G639" s="32">
        <v>5.2848215103149414</v>
      </c>
      <c r="H639" s="32">
        <v>4.8773078918457031</v>
      </c>
      <c r="I639" s="30">
        <v>5.5328330993652344</v>
      </c>
      <c r="J639" s="31">
        <f t="shared" si="50"/>
        <v>3.8035714626312256</v>
      </c>
      <c r="K639" s="32">
        <v>5.8392858505249023</v>
      </c>
      <c r="L639" s="32">
        <v>4.75</v>
      </c>
      <c r="M639" s="33">
        <v>0.82142853736877441</v>
      </c>
    </row>
    <row r="640" spans="1:13" x14ac:dyDescent="0.25">
      <c r="A640" s="11" t="str">
        <f t="shared" si="48"/>
        <v>IRL_1991</v>
      </c>
      <c r="B640" t="s">
        <v>19</v>
      </c>
      <c r="C640" s="8" t="s">
        <v>52</v>
      </c>
      <c r="D640" s="4">
        <v>1991</v>
      </c>
      <c r="E640" s="30">
        <f t="shared" si="51"/>
        <v>4.5176128149032593</v>
      </c>
      <c r="F640" s="31">
        <f t="shared" si="49"/>
        <v>5.0810647010803223</v>
      </c>
      <c r="G640" s="32">
        <v>5.2848215103149414</v>
      </c>
      <c r="H640" s="32">
        <v>4.8773078918457031</v>
      </c>
      <c r="I640" s="30">
        <v>5.5328330993652344</v>
      </c>
      <c r="J640" s="31">
        <f t="shared" si="50"/>
        <v>3.8035714626312256</v>
      </c>
      <c r="K640" s="32">
        <v>5.8392858505249023</v>
      </c>
      <c r="L640" s="32">
        <v>4.75</v>
      </c>
      <c r="M640" s="33">
        <v>0.82142853736877441</v>
      </c>
    </row>
    <row r="641" spans="1:13" x14ac:dyDescent="0.25">
      <c r="A641" s="11" t="str">
        <f t="shared" si="48"/>
        <v>IRL_1992</v>
      </c>
      <c r="B641" t="s">
        <v>19</v>
      </c>
      <c r="C641" s="8" t="s">
        <v>52</v>
      </c>
      <c r="D641" s="4">
        <v>1992</v>
      </c>
      <c r="E641" s="30">
        <f t="shared" si="51"/>
        <v>4.5176128149032593</v>
      </c>
      <c r="F641" s="31">
        <f t="shared" si="49"/>
        <v>5.0810647010803223</v>
      </c>
      <c r="G641" s="32">
        <v>5.2848215103149414</v>
      </c>
      <c r="H641" s="32">
        <v>4.8773078918457031</v>
      </c>
      <c r="I641" s="30">
        <v>5.5328330993652344</v>
      </c>
      <c r="J641" s="31">
        <f t="shared" si="50"/>
        <v>3.8035714626312256</v>
      </c>
      <c r="K641" s="32">
        <v>5.8392858505249023</v>
      </c>
      <c r="L641" s="32">
        <v>4.75</v>
      </c>
      <c r="M641" s="33">
        <v>0.82142853736877441</v>
      </c>
    </row>
    <row r="642" spans="1:13" x14ac:dyDescent="0.25">
      <c r="A642" s="11" t="str">
        <f t="shared" si="48"/>
        <v>IRL_1993</v>
      </c>
      <c r="B642" t="s">
        <v>19</v>
      </c>
      <c r="C642" s="8" t="s">
        <v>52</v>
      </c>
      <c r="D642" s="4">
        <v>1993</v>
      </c>
      <c r="E642" s="30">
        <f t="shared" si="51"/>
        <v>4.3509461482365923</v>
      </c>
      <c r="F642" s="31">
        <f t="shared" si="49"/>
        <v>5.0810647010803223</v>
      </c>
      <c r="G642" s="32">
        <v>5.2848215103149414</v>
      </c>
      <c r="H642" s="32">
        <v>4.8773078918457031</v>
      </c>
      <c r="I642" s="30">
        <v>5.5328330993652344</v>
      </c>
      <c r="J642" s="31">
        <f t="shared" si="50"/>
        <v>3.4702381292978921</v>
      </c>
      <c r="K642" s="32">
        <v>5.8392858505249023</v>
      </c>
      <c r="L642" s="32">
        <v>3.75</v>
      </c>
      <c r="M642" s="33">
        <v>0.82142853736877441</v>
      </c>
    </row>
    <row r="643" spans="1:13" x14ac:dyDescent="0.25">
      <c r="A643" s="11" t="str">
        <f t="shared" si="48"/>
        <v>IRL_1994</v>
      </c>
      <c r="B643" t="s">
        <v>19</v>
      </c>
      <c r="C643" s="8" t="s">
        <v>52</v>
      </c>
      <c r="D643" s="4">
        <v>1994</v>
      </c>
      <c r="E643" s="30">
        <f t="shared" si="51"/>
        <v>4.3509461482365923</v>
      </c>
      <c r="F643" s="31">
        <f t="shared" si="49"/>
        <v>5.0810647010803223</v>
      </c>
      <c r="G643" s="32">
        <v>5.2848215103149414</v>
      </c>
      <c r="H643" s="32">
        <v>4.8773078918457031</v>
      </c>
      <c r="I643" s="30">
        <v>5.5328330993652344</v>
      </c>
      <c r="J643" s="31">
        <f t="shared" si="50"/>
        <v>3.4702381292978921</v>
      </c>
      <c r="K643" s="32">
        <v>5.8392858505249023</v>
      </c>
      <c r="L643" s="32">
        <v>3.75</v>
      </c>
      <c r="M643" s="33">
        <v>0.82142853736877441</v>
      </c>
    </row>
    <row r="644" spans="1:13" x14ac:dyDescent="0.25">
      <c r="A644" s="11" t="str">
        <f t="shared" si="48"/>
        <v>IRL_1995</v>
      </c>
      <c r="B644" t="s">
        <v>19</v>
      </c>
      <c r="C644" s="8" t="s">
        <v>52</v>
      </c>
      <c r="D644" s="4">
        <v>1995</v>
      </c>
      <c r="E644" s="30">
        <f t="shared" si="51"/>
        <v>4.1178906361262007</v>
      </c>
      <c r="F644" s="31">
        <f t="shared" si="49"/>
        <v>4.7685647010803223</v>
      </c>
      <c r="G644" s="32">
        <v>5.2848215103149414</v>
      </c>
      <c r="H644" s="32">
        <v>4.2523078918457031</v>
      </c>
      <c r="I644" s="30">
        <v>4.7595000267028809</v>
      </c>
      <c r="J644" s="31">
        <f t="shared" si="50"/>
        <v>3.4702381292978921</v>
      </c>
      <c r="K644" s="32">
        <v>5.8392858505249023</v>
      </c>
      <c r="L644" s="32">
        <v>3.75</v>
      </c>
      <c r="M644" s="33">
        <v>0.82142853736877441</v>
      </c>
    </row>
    <row r="645" spans="1:13" x14ac:dyDescent="0.25">
      <c r="A645" s="11" t="str">
        <f t="shared" si="48"/>
        <v>IRL_1996</v>
      </c>
      <c r="B645" t="s">
        <v>19</v>
      </c>
      <c r="C645" s="8" t="s">
        <v>52</v>
      </c>
      <c r="D645" s="4">
        <v>1996</v>
      </c>
      <c r="E645" s="30">
        <f t="shared" si="51"/>
        <v>4.0473350286483765</v>
      </c>
      <c r="F645" s="31">
        <f t="shared" si="49"/>
        <v>4.7685647010803223</v>
      </c>
      <c r="G645" s="32">
        <v>5.2848215103149414</v>
      </c>
      <c r="H645" s="32">
        <v>4.2523078918457031</v>
      </c>
      <c r="I645" s="30">
        <v>4.3361663818359375</v>
      </c>
      <c r="J645" s="31">
        <f t="shared" si="50"/>
        <v>3.4702381292978921</v>
      </c>
      <c r="K645" s="32">
        <v>5.8392858505249023</v>
      </c>
      <c r="L645" s="32">
        <v>3.75</v>
      </c>
      <c r="M645" s="33">
        <v>0.82142853736877441</v>
      </c>
    </row>
    <row r="646" spans="1:13" x14ac:dyDescent="0.25">
      <c r="A646" s="11" t="str">
        <f t="shared" si="48"/>
        <v>IRL_1997</v>
      </c>
      <c r="B646" t="s">
        <v>19</v>
      </c>
      <c r="C646" s="8" t="s">
        <v>52</v>
      </c>
      <c r="D646" s="4">
        <v>1997</v>
      </c>
      <c r="E646" s="30">
        <f t="shared" si="51"/>
        <v>4.0434461832046509</v>
      </c>
      <c r="F646" s="31">
        <f t="shared" si="49"/>
        <v>4.7685647010803223</v>
      </c>
      <c r="G646" s="32">
        <v>5.2848215103149414</v>
      </c>
      <c r="H646" s="32">
        <v>4.2523078918457031</v>
      </c>
      <c r="I646" s="30">
        <v>4.312833309173584</v>
      </c>
      <c r="J646" s="31">
        <f t="shared" si="50"/>
        <v>3.4702381292978921</v>
      </c>
      <c r="K646" s="32">
        <v>5.8392858505249023</v>
      </c>
      <c r="L646" s="32">
        <v>3.75</v>
      </c>
      <c r="M646" s="33">
        <v>0.82142853736877441</v>
      </c>
    </row>
    <row r="647" spans="1:13" x14ac:dyDescent="0.25">
      <c r="A647" s="11" t="str">
        <f t="shared" si="48"/>
        <v>IRL_1998</v>
      </c>
      <c r="B647" t="s">
        <v>19</v>
      </c>
      <c r="C647" s="8" t="s">
        <v>52</v>
      </c>
      <c r="D647" s="4">
        <v>1998</v>
      </c>
      <c r="E647" s="30">
        <f t="shared" si="51"/>
        <v>3.8690017461776733</v>
      </c>
      <c r="F647" s="31">
        <f t="shared" si="49"/>
        <v>4.7685647010803223</v>
      </c>
      <c r="G647" s="32">
        <v>5.2848215103149414</v>
      </c>
      <c r="H647" s="32">
        <v>4.2523078918457031</v>
      </c>
      <c r="I647" s="30">
        <v>3.2661666870117188</v>
      </c>
      <c r="J647" s="31">
        <f t="shared" si="50"/>
        <v>3.4702381292978921</v>
      </c>
      <c r="K647" s="32">
        <v>5.8392858505249023</v>
      </c>
      <c r="L647" s="32">
        <v>3.75</v>
      </c>
      <c r="M647" s="33">
        <v>0.82142853736877441</v>
      </c>
    </row>
    <row r="648" spans="1:13" x14ac:dyDescent="0.25">
      <c r="A648" s="11" t="str">
        <f t="shared" si="48"/>
        <v>IRL_1999</v>
      </c>
      <c r="B648" t="s">
        <v>19</v>
      </c>
      <c r="C648" s="8" t="s">
        <v>52</v>
      </c>
      <c r="D648" s="4">
        <v>1999</v>
      </c>
      <c r="E648" s="30">
        <f t="shared" si="51"/>
        <v>3.9897973140080771</v>
      </c>
      <c r="F648" s="31">
        <f t="shared" si="49"/>
        <v>4.7685647010803223</v>
      </c>
      <c r="G648" s="32">
        <v>5.2848215103149414</v>
      </c>
      <c r="H648" s="32">
        <v>4.2523078918457031</v>
      </c>
      <c r="I648" s="30">
        <v>3.2695000171661377</v>
      </c>
      <c r="J648" s="31">
        <f t="shared" si="50"/>
        <v>3.7107181549072266</v>
      </c>
      <c r="K648" s="32">
        <v>5.8392858505249023</v>
      </c>
      <c r="L648" s="32">
        <v>3.7214400768280029</v>
      </c>
      <c r="M648" s="33">
        <v>1.5714285373687744</v>
      </c>
    </row>
    <row r="649" spans="1:13" x14ac:dyDescent="0.25">
      <c r="A649" s="11" t="str">
        <f t="shared" ref="A649:A712" si="53">B649&amp;"_"&amp;D649</f>
        <v>IRL_2000</v>
      </c>
      <c r="B649" t="s">
        <v>19</v>
      </c>
      <c r="C649" s="8" t="s">
        <v>52</v>
      </c>
      <c r="D649" s="4">
        <v>2000</v>
      </c>
      <c r="E649" s="30">
        <f t="shared" si="51"/>
        <v>3.2550002336502075</v>
      </c>
      <c r="F649" s="31">
        <f t="shared" ref="F649:F712" si="54">AVERAGE(G649:H649)</f>
        <v>3.9074535369873047</v>
      </c>
      <c r="G649" s="32">
        <v>3.5625991821289063</v>
      </c>
      <c r="H649" s="32">
        <v>4.2523078918457031</v>
      </c>
      <c r="I649" s="30">
        <v>0.61150002479553223</v>
      </c>
      <c r="J649" s="31">
        <f t="shared" ref="J649:J712" si="55">AVERAGE(K649:M649)</f>
        <v>3.7011981010437012</v>
      </c>
      <c r="K649" s="32">
        <v>5.8392858505249023</v>
      </c>
      <c r="L649" s="32">
        <v>3.6928799152374268</v>
      </c>
      <c r="M649" s="33">
        <v>1.5714285373687744</v>
      </c>
    </row>
    <row r="650" spans="1:13" x14ac:dyDescent="0.25">
      <c r="A650" s="11" t="str">
        <f t="shared" si="53"/>
        <v>IRL_2001</v>
      </c>
      <c r="B650" t="s">
        <v>19</v>
      </c>
      <c r="C650" s="8" t="s">
        <v>52</v>
      </c>
      <c r="D650" s="4">
        <v>2001</v>
      </c>
      <c r="E650" s="30">
        <f t="shared" si="51"/>
        <v>3.1077402631441751</v>
      </c>
      <c r="F650" s="31">
        <f t="shared" si="54"/>
        <v>3.4949536323547363</v>
      </c>
      <c r="G650" s="32">
        <v>3.4875993728637695</v>
      </c>
      <c r="H650" s="32">
        <v>3.5023078918457031</v>
      </c>
      <c r="I650" s="30">
        <v>0.58149993419647217</v>
      </c>
      <c r="J650" s="31">
        <f t="shared" si="55"/>
        <v>3.6916781266530356</v>
      </c>
      <c r="K650" s="32">
        <v>5.8392858505249023</v>
      </c>
      <c r="L650" s="32">
        <v>3.6643199920654297</v>
      </c>
      <c r="M650" s="33">
        <v>1.5714285373687744</v>
      </c>
    </row>
    <row r="651" spans="1:13" x14ac:dyDescent="0.25">
      <c r="A651" s="11" t="str">
        <f t="shared" si="53"/>
        <v>IRL_2002</v>
      </c>
      <c r="B651" t="s">
        <v>19</v>
      </c>
      <c r="C651" s="8" t="s">
        <v>52</v>
      </c>
      <c r="D651" s="4">
        <v>2002</v>
      </c>
      <c r="E651" s="30">
        <f t="shared" si="51"/>
        <v>2.9503136078516641</v>
      </c>
      <c r="F651" s="31">
        <f t="shared" si="54"/>
        <v>3.0449535846710205</v>
      </c>
      <c r="G651" s="32">
        <v>3.4875993728637695</v>
      </c>
      <c r="H651" s="32">
        <v>2.6023077964782715</v>
      </c>
      <c r="I651" s="30">
        <v>0.56550002098083496</v>
      </c>
      <c r="J651" s="31">
        <f t="shared" si="55"/>
        <v>3.6821581522623696</v>
      </c>
      <c r="K651" s="32">
        <v>5.8392858505249023</v>
      </c>
      <c r="L651" s="32">
        <v>3.6357600688934326</v>
      </c>
      <c r="M651" s="33">
        <v>1.5714285373687744</v>
      </c>
    </row>
    <row r="652" spans="1:13" x14ac:dyDescent="0.25">
      <c r="A652" s="11" t="str">
        <f t="shared" si="53"/>
        <v>IRL_2003</v>
      </c>
      <c r="B652" t="s">
        <v>19</v>
      </c>
      <c r="C652" s="8" t="s">
        <v>52</v>
      </c>
      <c r="D652" s="4">
        <v>2003</v>
      </c>
      <c r="E652" s="30">
        <f t="shared" si="51"/>
        <v>2.8469377706448236</v>
      </c>
      <c r="F652" s="31">
        <f t="shared" si="54"/>
        <v>2.8821061849594116</v>
      </c>
      <c r="G652" s="32">
        <v>3.1869046688079834</v>
      </c>
      <c r="H652" s="32">
        <v>2.5773077011108398</v>
      </c>
      <c r="I652" s="30">
        <v>0.29949995875358582</v>
      </c>
      <c r="J652" s="31">
        <f t="shared" si="55"/>
        <v>3.6726380983988443</v>
      </c>
      <c r="K652" s="32">
        <v>5.8392858505249023</v>
      </c>
      <c r="L652" s="32">
        <v>3.6071999073028564</v>
      </c>
      <c r="M652" s="33">
        <v>1.5714285373687744</v>
      </c>
    </row>
    <row r="653" spans="1:13" x14ac:dyDescent="0.25">
      <c r="A653" s="11" t="str">
        <f t="shared" si="53"/>
        <v>IRL_2004</v>
      </c>
      <c r="B653" t="s">
        <v>19</v>
      </c>
      <c r="C653" s="8" t="s">
        <v>52</v>
      </c>
      <c r="D653" s="4">
        <v>2004</v>
      </c>
      <c r="E653" s="30">
        <f t="shared" si="51"/>
        <v>2.8083099971214929</v>
      </c>
      <c r="F653" s="31">
        <f t="shared" si="54"/>
        <v>2.8821061849594116</v>
      </c>
      <c r="G653" s="32">
        <v>3.1869046688079834</v>
      </c>
      <c r="H653" s="32">
        <v>2.5773077011108398</v>
      </c>
      <c r="I653" s="30">
        <v>0.22133329510688782</v>
      </c>
      <c r="J653" s="31">
        <f t="shared" si="55"/>
        <v>3.6214381059010825</v>
      </c>
      <c r="K653" s="32">
        <v>5.8392858505249023</v>
      </c>
      <c r="L653" s="32">
        <v>3.4535999298095703</v>
      </c>
      <c r="M653" s="33">
        <v>1.5714285373687744</v>
      </c>
    </row>
    <row r="654" spans="1:13" x14ac:dyDescent="0.25">
      <c r="A654" s="11" t="str">
        <f t="shared" si="53"/>
        <v>IRL_2005</v>
      </c>
      <c r="B654" t="s">
        <v>19</v>
      </c>
      <c r="C654" s="8" t="s">
        <v>52</v>
      </c>
      <c r="D654" s="4">
        <v>2005</v>
      </c>
      <c r="E654" s="30">
        <f t="shared" si="51"/>
        <v>2.7557933479547501</v>
      </c>
      <c r="F654" s="31">
        <f t="shared" si="54"/>
        <v>2.8404395580291748</v>
      </c>
      <c r="G654" s="32">
        <v>3.1035714149475098</v>
      </c>
      <c r="H654" s="32">
        <v>2.5773077011108398</v>
      </c>
      <c r="I654" s="30">
        <v>0.14316663146018982</v>
      </c>
      <c r="J654" s="31">
        <f t="shared" si="55"/>
        <v>3.5702381134033203</v>
      </c>
      <c r="K654" s="32">
        <v>5.8392858505249023</v>
      </c>
      <c r="L654" s="32">
        <v>3.2999999523162842</v>
      </c>
      <c r="M654" s="33">
        <v>1.5714285373687744</v>
      </c>
    </row>
    <row r="655" spans="1:13" x14ac:dyDescent="0.25">
      <c r="A655" s="11" t="str">
        <f t="shared" si="53"/>
        <v>IRL_2006</v>
      </c>
      <c r="B655" t="s">
        <v>19</v>
      </c>
      <c r="C655" s="8" t="s">
        <v>52</v>
      </c>
      <c r="D655" s="4">
        <v>2006</v>
      </c>
      <c r="E655" s="30">
        <f t="shared" ref="E655:E728" si="56">IF(AND(G655=".",H655=".",I655=".",K655=".",L655=".",M655="."),".",AVERAGE(G655,H655,I655,K655,L655,M655))</f>
        <v>2.7782655706008277</v>
      </c>
      <c r="F655" s="31">
        <f t="shared" si="54"/>
        <v>2.9029395580291748</v>
      </c>
      <c r="G655" s="32">
        <v>3.1035714149475098</v>
      </c>
      <c r="H655" s="32">
        <v>2.7023077011108398</v>
      </c>
      <c r="I655" s="30">
        <v>0.15299996733665466</v>
      </c>
      <c r="J655" s="31">
        <f t="shared" si="55"/>
        <v>3.5702381134033203</v>
      </c>
      <c r="K655" s="32">
        <v>5.8392858505249023</v>
      </c>
      <c r="L655" s="32">
        <v>3.2999999523162842</v>
      </c>
      <c r="M655" s="33">
        <v>1.5714285373687744</v>
      </c>
    </row>
    <row r="656" spans="1:13" x14ac:dyDescent="0.25">
      <c r="A656" s="11" t="str">
        <f t="shared" si="53"/>
        <v>IRL_2007</v>
      </c>
      <c r="B656" t="s">
        <v>19</v>
      </c>
      <c r="C656" s="8" t="s">
        <v>52</v>
      </c>
      <c r="D656" s="4">
        <v>2007</v>
      </c>
      <c r="E656" s="30">
        <f t="shared" si="56"/>
        <v>2.196571166316668</v>
      </c>
      <c r="F656" s="31">
        <f t="shared" si="54"/>
        <v>2.4279396533966064</v>
      </c>
      <c r="G656" s="32">
        <v>2.2285714149475098</v>
      </c>
      <c r="H656" s="32">
        <v>2.6273078918457031</v>
      </c>
      <c r="I656" s="30">
        <v>0.16283330321311951</v>
      </c>
      <c r="J656" s="31">
        <f t="shared" si="55"/>
        <v>2.7202381292978921</v>
      </c>
      <c r="K656" s="32">
        <v>5.0892858505249023</v>
      </c>
      <c r="L656" s="32">
        <v>1.5</v>
      </c>
      <c r="M656" s="33">
        <v>1.5714285373687744</v>
      </c>
    </row>
    <row r="657" spans="1:13" x14ac:dyDescent="0.25">
      <c r="A657" s="11" t="str">
        <f t="shared" si="53"/>
        <v>IRL_2008</v>
      </c>
      <c r="B657" t="s">
        <v>19</v>
      </c>
      <c r="C657" s="8" t="s">
        <v>52</v>
      </c>
      <c r="D657" s="4">
        <v>2008</v>
      </c>
      <c r="E657" s="30">
        <f t="shared" si="56"/>
        <v>2.0158952139317989</v>
      </c>
      <c r="F657" s="31">
        <f t="shared" si="54"/>
        <v>2.424189567565918</v>
      </c>
      <c r="G657" s="32">
        <v>2.2285714149475098</v>
      </c>
      <c r="H657" s="32">
        <v>2.6198077201843262</v>
      </c>
      <c r="I657" s="30">
        <v>8.6277760565280914E-2</v>
      </c>
      <c r="J657" s="31">
        <f t="shared" si="55"/>
        <v>2.3869047959645591</v>
      </c>
      <c r="K657" s="32">
        <v>5.0892858505249023</v>
      </c>
      <c r="L657" s="32">
        <v>0.5</v>
      </c>
      <c r="M657" s="33">
        <v>1.5714285373687744</v>
      </c>
    </row>
    <row r="658" spans="1:13" x14ac:dyDescent="0.25">
      <c r="A658" s="11" t="str">
        <f t="shared" si="53"/>
        <v>IRL_2009</v>
      </c>
      <c r="B658" t="s">
        <v>19</v>
      </c>
      <c r="C658" s="8" t="s">
        <v>52</v>
      </c>
      <c r="D658" s="4">
        <v>2009</v>
      </c>
      <c r="E658" s="30">
        <f t="shared" si="56"/>
        <v>2.0018860064446926</v>
      </c>
      <c r="F658" s="31">
        <f t="shared" si="54"/>
        <v>2.4204397201538086</v>
      </c>
      <c r="G658" s="32">
        <v>2.2285714149475098</v>
      </c>
      <c r="H658" s="32">
        <v>2.6123080253601074</v>
      </c>
      <c r="I658" s="30">
        <v>9.7222104668617249E-3</v>
      </c>
      <c r="J658" s="31">
        <f t="shared" si="55"/>
        <v>2.3869047959645591</v>
      </c>
      <c r="K658" s="32">
        <v>5.0892858505249023</v>
      </c>
      <c r="L658" s="32">
        <v>0.5</v>
      </c>
      <c r="M658" s="33">
        <v>1.5714285373687744</v>
      </c>
    </row>
    <row r="659" spans="1:13" x14ac:dyDescent="0.25">
      <c r="A659" s="11" t="str">
        <f t="shared" si="53"/>
        <v>IRL_2010</v>
      </c>
      <c r="B659" t="s">
        <v>19</v>
      </c>
      <c r="C659" s="8" t="s">
        <v>52</v>
      </c>
      <c r="D659" s="4">
        <v>2010</v>
      </c>
      <c r="E659" s="30">
        <f t="shared" si="56"/>
        <v>1.6892933609584968</v>
      </c>
      <c r="F659" s="31">
        <f t="shared" si="54"/>
        <v>1.6666895747184753</v>
      </c>
      <c r="G659" s="32">
        <v>1.4785714149475098</v>
      </c>
      <c r="H659" s="32">
        <v>1.8548077344894409</v>
      </c>
      <c r="I659" s="30">
        <v>1.6666628420352936E-2</v>
      </c>
      <c r="J659" s="31">
        <f t="shared" si="55"/>
        <v>2.2619047959645591</v>
      </c>
      <c r="K659" s="32">
        <v>4.7142858505249023</v>
      </c>
      <c r="L659" s="32">
        <v>0.5</v>
      </c>
      <c r="M659" s="33">
        <v>1.5714285373687744</v>
      </c>
    </row>
    <row r="660" spans="1:13" x14ac:dyDescent="0.25">
      <c r="A660" s="11" t="str">
        <f t="shared" si="53"/>
        <v>IRL_2011</v>
      </c>
      <c r="B660" t="s">
        <v>19</v>
      </c>
      <c r="C660" s="8" t="s">
        <v>52</v>
      </c>
      <c r="D660" s="4">
        <v>2011</v>
      </c>
      <c r="E660" s="30">
        <f t="shared" si="56"/>
        <v>1.6892007800439994</v>
      </c>
      <c r="F660" s="31">
        <f t="shared" si="54"/>
        <v>1.6629396080970764</v>
      </c>
      <c r="G660" s="32">
        <v>1.4785714149475098</v>
      </c>
      <c r="H660" s="32">
        <v>1.8473078012466431</v>
      </c>
      <c r="I660" s="30">
        <v>2.3611076176166534E-2</v>
      </c>
      <c r="J660" s="31">
        <f t="shared" si="55"/>
        <v>2.2619047959645591</v>
      </c>
      <c r="K660" s="32">
        <v>4.7142858505249023</v>
      </c>
      <c r="L660" s="32">
        <v>0.5</v>
      </c>
      <c r="M660" s="33">
        <v>1.5714285373687744</v>
      </c>
    </row>
    <row r="661" spans="1:13" x14ac:dyDescent="0.25">
      <c r="A661" s="11" t="str">
        <f t="shared" si="53"/>
        <v>IRL_2012</v>
      </c>
      <c r="B661" t="s">
        <v>19</v>
      </c>
      <c r="C661" s="8" t="s">
        <v>52</v>
      </c>
      <c r="D661" s="4">
        <v>2012</v>
      </c>
      <c r="E661" s="30">
        <f t="shared" si="56"/>
        <v>1.6891082040965557</v>
      </c>
      <c r="F661" s="31">
        <f t="shared" si="54"/>
        <v>1.6591896414756775</v>
      </c>
      <c r="G661" s="32">
        <v>1.4785714149475098</v>
      </c>
      <c r="H661" s="32">
        <v>1.8398078680038452</v>
      </c>
      <c r="I661" s="30">
        <v>3.0555553734302521E-2</v>
      </c>
      <c r="J661" s="31">
        <f t="shared" si="55"/>
        <v>2.2619047959645591</v>
      </c>
      <c r="K661" s="32">
        <v>4.7142858505249023</v>
      </c>
      <c r="L661" s="32">
        <v>0.5</v>
      </c>
      <c r="M661" s="33">
        <v>1.5714285373687744</v>
      </c>
    </row>
    <row r="662" spans="1:13" x14ac:dyDescent="0.25">
      <c r="A662" s="11" t="str">
        <f t="shared" si="53"/>
        <v>IRL_2013</v>
      </c>
      <c r="B662" t="s">
        <v>19</v>
      </c>
      <c r="C662" s="8" t="s">
        <v>52</v>
      </c>
      <c r="D662" s="4">
        <v>2013</v>
      </c>
      <c r="E662" s="30">
        <f t="shared" si="56"/>
        <v>1.6890155834456284</v>
      </c>
      <c r="F662" s="31">
        <f t="shared" si="54"/>
        <v>1.655439555644989</v>
      </c>
      <c r="G662" s="32">
        <v>1.4785714149475098</v>
      </c>
      <c r="H662" s="32">
        <v>1.8323076963424683</v>
      </c>
      <c r="I662" s="30">
        <v>3.7500001490116119E-2</v>
      </c>
      <c r="J662" s="31">
        <f t="shared" si="55"/>
        <v>2.2619047959645591</v>
      </c>
      <c r="K662" s="32">
        <v>4.7142858505249023</v>
      </c>
      <c r="L662" s="32">
        <v>0.5</v>
      </c>
      <c r="M662" s="33">
        <v>1.5714285373687744</v>
      </c>
    </row>
    <row r="663" spans="1:13" x14ac:dyDescent="0.25">
      <c r="A663" s="11" t="str">
        <f t="shared" si="53"/>
        <v>IRL_2014</v>
      </c>
      <c r="B663" t="s">
        <v>19</v>
      </c>
      <c r="C663" s="8" t="s">
        <v>52</v>
      </c>
      <c r="D663" s="4">
        <v>2014</v>
      </c>
      <c r="E663" s="30">
        <f t="shared" ref="E663:E667" si="57">IF(AND(G663=".",H663=".",I663=".",K663=".",L663=".",M663="."),".",AVERAGE(G663,H663,I663,K663,L663,M663))</f>
        <v>1.6890155834456284</v>
      </c>
      <c r="F663" s="31">
        <f t="shared" si="54"/>
        <v>1.655439555644989</v>
      </c>
      <c r="G663" s="32">
        <v>1.4785714149475098</v>
      </c>
      <c r="H663" s="32">
        <v>1.8323076963424683</v>
      </c>
      <c r="I663" s="30">
        <v>3.7500001490116119E-2</v>
      </c>
      <c r="J663" s="31">
        <f t="shared" si="55"/>
        <v>2.2619047959645591</v>
      </c>
      <c r="K663" s="32">
        <v>4.7142858505249023</v>
      </c>
      <c r="L663" s="32">
        <v>0.5</v>
      </c>
      <c r="M663" s="33">
        <v>1.5714285373687744</v>
      </c>
    </row>
    <row r="664" spans="1:13" x14ac:dyDescent="0.25">
      <c r="A664" s="11" t="str">
        <f t="shared" si="53"/>
        <v>IRL_2015</v>
      </c>
      <c r="B664" t="s">
        <v>19</v>
      </c>
      <c r="C664" s="8" t="s">
        <v>52</v>
      </c>
      <c r="D664" s="4">
        <v>2015</v>
      </c>
      <c r="E664" s="30">
        <f t="shared" si="57"/>
        <v>1.4477335326373577</v>
      </c>
      <c r="F664" s="31">
        <f t="shared" si="54"/>
        <v>0.9315934032201767</v>
      </c>
      <c r="G664" s="32">
        <v>1.4785714149475098</v>
      </c>
      <c r="H664" s="32">
        <v>0.38461539149284363</v>
      </c>
      <c r="I664" s="30">
        <v>3.7500001490116119E-2</v>
      </c>
      <c r="J664" s="31">
        <f t="shared" si="55"/>
        <v>2.2619047959645591</v>
      </c>
      <c r="K664" s="32">
        <v>4.7142858505249023</v>
      </c>
      <c r="L664" s="32">
        <v>0.5</v>
      </c>
      <c r="M664" s="33">
        <v>1.5714285373687744</v>
      </c>
    </row>
    <row r="665" spans="1:13" x14ac:dyDescent="0.25">
      <c r="A665" s="11" t="str">
        <f t="shared" si="53"/>
        <v>IRL_2016</v>
      </c>
      <c r="B665" t="s">
        <v>19</v>
      </c>
      <c r="C665" s="8" t="s">
        <v>52</v>
      </c>
      <c r="D665" s="4">
        <v>2016</v>
      </c>
      <c r="E665" s="30">
        <f t="shared" si="57"/>
        <v>1.4616224182148774</v>
      </c>
      <c r="F665" s="31">
        <f t="shared" si="54"/>
        <v>0.9315934032201767</v>
      </c>
      <c r="G665" s="32">
        <v>1.4785714149475098</v>
      </c>
      <c r="H665" s="32">
        <v>0.38461539149284363</v>
      </c>
      <c r="I665" s="30">
        <v>3.7500001490116119E-2</v>
      </c>
      <c r="J665" s="31">
        <f t="shared" si="55"/>
        <v>2.2896825671195984</v>
      </c>
      <c r="K665" s="32">
        <v>4.7142858505249023</v>
      </c>
      <c r="L665" s="32">
        <v>0.58333331346511841</v>
      </c>
      <c r="M665" s="33">
        <v>1.5714285373687744</v>
      </c>
    </row>
    <row r="666" spans="1:13" x14ac:dyDescent="0.25">
      <c r="A666" s="11" t="str">
        <f t="shared" si="53"/>
        <v>IRL_2017</v>
      </c>
      <c r="B666" t="s">
        <v>19</v>
      </c>
      <c r="C666" s="8" t="s">
        <v>52</v>
      </c>
      <c r="D666" s="4">
        <v>2017</v>
      </c>
      <c r="E666" s="30">
        <f t="shared" si="57"/>
        <v>1.4616224182148774</v>
      </c>
      <c r="F666" s="31">
        <f t="shared" si="54"/>
        <v>0.9315934032201767</v>
      </c>
      <c r="G666" s="32">
        <v>1.4785714149475098</v>
      </c>
      <c r="H666" s="32">
        <v>0.38461539149284363</v>
      </c>
      <c r="I666" s="30">
        <v>3.7500001490116119E-2</v>
      </c>
      <c r="J666" s="31">
        <f t="shared" si="55"/>
        <v>2.2896825671195984</v>
      </c>
      <c r="K666" s="32">
        <v>4.7142858505249023</v>
      </c>
      <c r="L666" s="32">
        <v>0.58333331346511841</v>
      </c>
      <c r="M666" s="33">
        <v>1.5714285373687744</v>
      </c>
    </row>
    <row r="667" spans="1:13" x14ac:dyDescent="0.25">
      <c r="A667" s="11" t="str">
        <f t="shared" si="53"/>
        <v>IRL_2018</v>
      </c>
      <c r="B667" t="s">
        <v>19</v>
      </c>
      <c r="C667" s="8" t="s">
        <v>52</v>
      </c>
      <c r="D667" s="4">
        <v>2018</v>
      </c>
      <c r="E667" s="30">
        <f t="shared" si="57"/>
        <v>1.4616224182148774</v>
      </c>
      <c r="F667" s="31">
        <f t="shared" si="54"/>
        <v>0.9315934032201767</v>
      </c>
      <c r="G667" s="32">
        <v>1.4785714149475098</v>
      </c>
      <c r="H667" s="32">
        <v>0.38461539149284363</v>
      </c>
      <c r="I667" s="30">
        <v>3.7500001490116119E-2</v>
      </c>
      <c r="J667" s="31">
        <f t="shared" si="55"/>
        <v>2.2896825671195984</v>
      </c>
      <c r="K667" s="32">
        <v>4.7142858505249023</v>
      </c>
      <c r="L667" s="32">
        <v>0.58333331346511841</v>
      </c>
      <c r="M667" s="33">
        <v>1.5714285373687744</v>
      </c>
    </row>
    <row r="668" spans="1:13" ht="14.5" x14ac:dyDescent="0.25">
      <c r="A668" s="11" t="str">
        <f t="shared" si="53"/>
        <v>ISR_1975</v>
      </c>
      <c r="B668" t="s">
        <v>20</v>
      </c>
      <c r="C668" s="7" t="s">
        <v>98</v>
      </c>
      <c r="D668" s="6">
        <v>1975</v>
      </c>
      <c r="E668" s="34">
        <f t="shared" si="56"/>
        <v>5.8008648951848345</v>
      </c>
      <c r="F668" s="35">
        <f t="shared" si="54"/>
        <v>4.0053781270980835</v>
      </c>
      <c r="G668" s="36">
        <v>4.1149230003356934</v>
      </c>
      <c r="H668" s="36">
        <v>3.8958332538604736</v>
      </c>
      <c r="I668" s="34">
        <v>7.7413330078125</v>
      </c>
      <c r="J668" s="35">
        <f t="shared" si="55"/>
        <v>6.3510333697001142</v>
      </c>
      <c r="K668" s="36">
        <v>5.1428570747375488</v>
      </c>
      <c r="L668" s="36">
        <v>6.8031001091003418</v>
      </c>
      <c r="M668" s="37">
        <v>7.1071429252624512</v>
      </c>
    </row>
    <row r="669" spans="1:13" ht="14.5" x14ac:dyDescent="0.25">
      <c r="A669" s="11" t="str">
        <f t="shared" si="53"/>
        <v>ISR_1976</v>
      </c>
      <c r="B669" t="s">
        <v>20</v>
      </c>
      <c r="C669" s="7" t="s">
        <v>98</v>
      </c>
      <c r="D669" s="6">
        <v>1976</v>
      </c>
      <c r="E669" s="34">
        <f t="shared" si="56"/>
        <v>5.8008648951848345</v>
      </c>
      <c r="F669" s="35">
        <f t="shared" si="54"/>
        <v>4.0053781270980835</v>
      </c>
      <c r="G669" s="36">
        <v>4.1149230003356934</v>
      </c>
      <c r="H669" s="36">
        <v>3.8958332538604736</v>
      </c>
      <c r="I669" s="34">
        <v>7.7413330078125</v>
      </c>
      <c r="J669" s="35">
        <f t="shared" si="55"/>
        <v>6.3510333697001142</v>
      </c>
      <c r="K669" s="36">
        <v>5.1428570747375488</v>
      </c>
      <c r="L669" s="36">
        <v>6.8031001091003418</v>
      </c>
      <c r="M669" s="37">
        <v>7.1071429252624512</v>
      </c>
    </row>
    <row r="670" spans="1:13" ht="14.5" x14ac:dyDescent="0.25">
      <c r="A670" s="11" t="str">
        <f t="shared" si="53"/>
        <v>ISR_1977</v>
      </c>
      <c r="B670" t="s">
        <v>20</v>
      </c>
      <c r="C670" s="7" t="s">
        <v>136</v>
      </c>
      <c r="D670" s="6">
        <v>1977</v>
      </c>
      <c r="E670" s="34">
        <f t="shared" si="56"/>
        <v>5.8008648951848345</v>
      </c>
      <c r="F670" s="35">
        <f t="shared" si="54"/>
        <v>4.0053781270980835</v>
      </c>
      <c r="G670" s="36">
        <v>4.1149230003356934</v>
      </c>
      <c r="H670" s="36">
        <v>3.8958332538604736</v>
      </c>
      <c r="I670" s="34">
        <v>7.7413330078125</v>
      </c>
      <c r="J670" s="35">
        <f t="shared" si="55"/>
        <v>6.3510333697001142</v>
      </c>
      <c r="K670" s="36">
        <v>5.1428570747375488</v>
      </c>
      <c r="L670" s="36">
        <v>6.8031001091003418</v>
      </c>
      <c r="M670" s="37">
        <v>7.1071429252624512</v>
      </c>
    </row>
    <row r="671" spans="1:13" ht="14.5" x14ac:dyDescent="0.25">
      <c r="A671" s="11" t="str">
        <f t="shared" si="53"/>
        <v>ISR_1978</v>
      </c>
      <c r="B671" t="s">
        <v>20</v>
      </c>
      <c r="C671" s="7" t="s">
        <v>136</v>
      </c>
      <c r="D671" s="6">
        <v>1978</v>
      </c>
      <c r="E671" s="34">
        <f t="shared" si="56"/>
        <v>5.8008648951848345</v>
      </c>
      <c r="F671" s="35">
        <f t="shared" si="54"/>
        <v>4.0053781270980835</v>
      </c>
      <c r="G671" s="36">
        <v>4.1149230003356934</v>
      </c>
      <c r="H671" s="36">
        <v>3.8958332538604736</v>
      </c>
      <c r="I671" s="34">
        <v>7.7413330078125</v>
      </c>
      <c r="J671" s="35">
        <f t="shared" si="55"/>
        <v>6.3510333697001142</v>
      </c>
      <c r="K671" s="36">
        <v>5.1428570747375488</v>
      </c>
      <c r="L671" s="36">
        <v>6.8031001091003418</v>
      </c>
      <c r="M671" s="37">
        <v>7.1071429252624512</v>
      </c>
    </row>
    <row r="672" spans="1:13" ht="14.5" x14ac:dyDescent="0.25">
      <c r="A672" s="11" t="str">
        <f t="shared" si="53"/>
        <v>ISR_1979</v>
      </c>
      <c r="B672" t="s">
        <v>20</v>
      </c>
      <c r="C672" s="7" t="s">
        <v>136</v>
      </c>
      <c r="D672" s="6">
        <v>1979</v>
      </c>
      <c r="E672" s="34">
        <f t="shared" si="56"/>
        <v>5.8008648951848345</v>
      </c>
      <c r="F672" s="35">
        <f t="shared" si="54"/>
        <v>4.0053781270980835</v>
      </c>
      <c r="G672" s="36">
        <v>4.1149230003356934</v>
      </c>
      <c r="H672" s="36">
        <v>3.8958332538604736</v>
      </c>
      <c r="I672" s="34">
        <v>7.7413330078125</v>
      </c>
      <c r="J672" s="35">
        <f t="shared" si="55"/>
        <v>6.3510333697001142</v>
      </c>
      <c r="K672" s="36">
        <v>5.1428570747375488</v>
      </c>
      <c r="L672" s="36">
        <v>6.8031001091003418</v>
      </c>
      <c r="M672" s="37">
        <v>7.1071429252624512</v>
      </c>
    </row>
    <row r="673" spans="1:13" ht="14.5" x14ac:dyDescent="0.25">
      <c r="A673" s="11" t="str">
        <f t="shared" si="53"/>
        <v>ISR_1980</v>
      </c>
      <c r="B673" t="s">
        <v>20</v>
      </c>
      <c r="C673" s="7" t="s">
        <v>136</v>
      </c>
      <c r="D673" s="6">
        <v>1980</v>
      </c>
      <c r="E673" s="34">
        <f t="shared" si="56"/>
        <v>5.8008648951848345</v>
      </c>
      <c r="F673" s="35">
        <f t="shared" si="54"/>
        <v>4.0053781270980835</v>
      </c>
      <c r="G673" s="36">
        <v>4.1149230003356934</v>
      </c>
      <c r="H673" s="36">
        <v>3.8958332538604736</v>
      </c>
      <c r="I673" s="34">
        <v>7.7413330078125</v>
      </c>
      <c r="J673" s="35">
        <f t="shared" si="55"/>
        <v>6.3510333697001142</v>
      </c>
      <c r="K673" s="36">
        <v>5.1428570747375488</v>
      </c>
      <c r="L673" s="36">
        <v>6.8031001091003418</v>
      </c>
      <c r="M673" s="37">
        <v>7.1071429252624512</v>
      </c>
    </row>
    <row r="674" spans="1:13" ht="14.5" x14ac:dyDescent="0.25">
      <c r="A674" s="11" t="str">
        <f t="shared" si="53"/>
        <v>ISR_1981</v>
      </c>
      <c r="B674" t="s">
        <v>20</v>
      </c>
      <c r="C674" s="7" t="s">
        <v>136</v>
      </c>
      <c r="D674" s="6">
        <v>1981</v>
      </c>
      <c r="E674" s="34">
        <f t="shared" si="56"/>
        <v>5.8008648951848345</v>
      </c>
      <c r="F674" s="35">
        <f t="shared" si="54"/>
        <v>4.0053781270980835</v>
      </c>
      <c r="G674" s="36">
        <v>4.1149230003356934</v>
      </c>
      <c r="H674" s="36">
        <v>3.8958332538604736</v>
      </c>
      <c r="I674" s="34">
        <v>7.7413330078125</v>
      </c>
      <c r="J674" s="35">
        <f t="shared" si="55"/>
        <v>6.3510333697001142</v>
      </c>
      <c r="K674" s="36">
        <v>5.1428570747375488</v>
      </c>
      <c r="L674" s="36">
        <v>6.8031001091003418</v>
      </c>
      <c r="M674" s="37">
        <v>7.1071429252624512</v>
      </c>
    </row>
    <row r="675" spans="1:13" ht="14.5" x14ac:dyDescent="0.25">
      <c r="A675" s="11" t="str">
        <f t="shared" si="53"/>
        <v>ISR_1982</v>
      </c>
      <c r="B675" t="s">
        <v>20</v>
      </c>
      <c r="C675" s="7" t="s">
        <v>136</v>
      </c>
      <c r="D675" s="6">
        <v>1982</v>
      </c>
      <c r="E675" s="34">
        <f t="shared" si="56"/>
        <v>5.8008648951848345</v>
      </c>
      <c r="F675" s="35">
        <f t="shared" si="54"/>
        <v>4.0053781270980835</v>
      </c>
      <c r="G675" s="36">
        <v>4.1149230003356934</v>
      </c>
      <c r="H675" s="36">
        <v>3.8958332538604736</v>
      </c>
      <c r="I675" s="34">
        <v>7.7413330078125</v>
      </c>
      <c r="J675" s="35">
        <f t="shared" si="55"/>
        <v>6.3510333697001142</v>
      </c>
      <c r="K675" s="36">
        <v>5.1428570747375488</v>
      </c>
      <c r="L675" s="36">
        <v>6.8031001091003418</v>
      </c>
      <c r="M675" s="37">
        <v>7.1071429252624512</v>
      </c>
    </row>
    <row r="676" spans="1:13" ht="14.5" x14ac:dyDescent="0.25">
      <c r="A676" s="11" t="str">
        <f t="shared" si="53"/>
        <v>ISR_1983</v>
      </c>
      <c r="B676" t="s">
        <v>20</v>
      </c>
      <c r="C676" s="7" t="s">
        <v>136</v>
      </c>
      <c r="D676" s="6">
        <v>1983</v>
      </c>
      <c r="E676" s="34">
        <f t="shared" si="56"/>
        <v>5.8008648951848345</v>
      </c>
      <c r="F676" s="35">
        <f t="shared" si="54"/>
        <v>4.0053781270980835</v>
      </c>
      <c r="G676" s="36">
        <v>4.1149230003356934</v>
      </c>
      <c r="H676" s="36">
        <v>3.8958332538604736</v>
      </c>
      <c r="I676" s="34">
        <v>7.7413330078125</v>
      </c>
      <c r="J676" s="35">
        <f t="shared" si="55"/>
        <v>6.3510333697001142</v>
      </c>
      <c r="K676" s="36">
        <v>5.1428570747375488</v>
      </c>
      <c r="L676" s="36">
        <v>6.8031001091003418</v>
      </c>
      <c r="M676" s="37">
        <v>7.1071429252624512</v>
      </c>
    </row>
    <row r="677" spans="1:13" ht="14.5" x14ac:dyDescent="0.25">
      <c r="A677" s="11" t="str">
        <f t="shared" si="53"/>
        <v>ISR_1984</v>
      </c>
      <c r="B677" t="s">
        <v>20</v>
      </c>
      <c r="C677" s="7" t="s">
        <v>136</v>
      </c>
      <c r="D677" s="6">
        <v>1984</v>
      </c>
      <c r="E677" s="34">
        <f t="shared" si="56"/>
        <v>5.8008648951848345</v>
      </c>
      <c r="F677" s="35">
        <f t="shared" si="54"/>
        <v>4.0053781270980835</v>
      </c>
      <c r="G677" s="36">
        <v>4.1149230003356934</v>
      </c>
      <c r="H677" s="36">
        <v>3.8958332538604736</v>
      </c>
      <c r="I677" s="34">
        <v>7.7413330078125</v>
      </c>
      <c r="J677" s="35">
        <f t="shared" si="55"/>
        <v>6.3510333697001142</v>
      </c>
      <c r="K677" s="36">
        <v>5.1428570747375488</v>
      </c>
      <c r="L677" s="36">
        <v>6.8031001091003418</v>
      </c>
      <c r="M677" s="37">
        <v>7.1071429252624512</v>
      </c>
    </row>
    <row r="678" spans="1:13" ht="14.5" x14ac:dyDescent="0.25">
      <c r="A678" s="11" t="str">
        <f t="shared" si="53"/>
        <v>ISR_1985</v>
      </c>
      <c r="B678" t="s">
        <v>20</v>
      </c>
      <c r="C678" s="7" t="s">
        <v>136</v>
      </c>
      <c r="D678" s="6">
        <v>1985</v>
      </c>
      <c r="E678" s="34">
        <f t="shared" si="56"/>
        <v>5.8008648951848345</v>
      </c>
      <c r="F678" s="35">
        <f t="shared" si="54"/>
        <v>4.0053781270980835</v>
      </c>
      <c r="G678" s="36">
        <v>4.1149230003356934</v>
      </c>
      <c r="H678" s="36">
        <v>3.8958332538604736</v>
      </c>
      <c r="I678" s="34">
        <v>7.7413330078125</v>
      </c>
      <c r="J678" s="35">
        <f t="shared" si="55"/>
        <v>6.3510333697001142</v>
      </c>
      <c r="K678" s="36">
        <v>5.1428570747375488</v>
      </c>
      <c r="L678" s="36">
        <v>6.8031001091003418</v>
      </c>
      <c r="M678" s="37">
        <v>7.1071429252624512</v>
      </c>
    </row>
    <row r="679" spans="1:13" ht="14.5" x14ac:dyDescent="0.25">
      <c r="A679" s="11" t="str">
        <f t="shared" si="53"/>
        <v>ISR_1986</v>
      </c>
      <c r="B679" t="s">
        <v>20</v>
      </c>
      <c r="C679" s="7" t="s">
        <v>136</v>
      </c>
      <c r="D679" s="6">
        <v>1986</v>
      </c>
      <c r="E679" s="34">
        <f t="shared" si="56"/>
        <v>5.8008648951848345</v>
      </c>
      <c r="F679" s="35">
        <f t="shared" si="54"/>
        <v>4.0053781270980835</v>
      </c>
      <c r="G679" s="36">
        <v>4.1149230003356934</v>
      </c>
      <c r="H679" s="36">
        <v>3.8958332538604736</v>
      </c>
      <c r="I679" s="34">
        <v>7.7413330078125</v>
      </c>
      <c r="J679" s="35">
        <f t="shared" si="55"/>
        <v>6.3510333697001142</v>
      </c>
      <c r="K679" s="36">
        <v>5.1428570747375488</v>
      </c>
      <c r="L679" s="36">
        <v>6.8031001091003418</v>
      </c>
      <c r="M679" s="37">
        <v>7.1071429252624512</v>
      </c>
    </row>
    <row r="680" spans="1:13" ht="14.5" x14ac:dyDescent="0.25">
      <c r="A680" s="11" t="str">
        <f t="shared" si="53"/>
        <v>ISR_1987</v>
      </c>
      <c r="B680" t="s">
        <v>20</v>
      </c>
      <c r="C680" s="7" t="s">
        <v>136</v>
      </c>
      <c r="D680" s="6">
        <v>1987</v>
      </c>
      <c r="E680" s="34">
        <f t="shared" si="56"/>
        <v>5.8008648951848345</v>
      </c>
      <c r="F680" s="35">
        <f t="shared" si="54"/>
        <v>4.0053781270980835</v>
      </c>
      <c r="G680" s="36">
        <v>4.1149230003356934</v>
      </c>
      <c r="H680" s="36">
        <v>3.8958332538604736</v>
      </c>
      <c r="I680" s="34">
        <v>7.7413330078125</v>
      </c>
      <c r="J680" s="35">
        <f t="shared" si="55"/>
        <v>6.3510333697001142</v>
      </c>
      <c r="K680" s="36">
        <v>5.1428570747375488</v>
      </c>
      <c r="L680" s="36">
        <v>6.8031001091003418</v>
      </c>
      <c r="M680" s="37">
        <v>7.1071429252624512</v>
      </c>
    </row>
    <row r="681" spans="1:13" ht="14.5" x14ac:dyDescent="0.25">
      <c r="A681" s="11" t="str">
        <f t="shared" si="53"/>
        <v>ISR_1988</v>
      </c>
      <c r="B681" t="s">
        <v>20</v>
      </c>
      <c r="C681" s="7" t="s">
        <v>136</v>
      </c>
      <c r="D681" s="6">
        <v>1988</v>
      </c>
      <c r="E681" s="34">
        <f t="shared" si="56"/>
        <v>5.8008648951848345</v>
      </c>
      <c r="F681" s="35">
        <f t="shared" si="54"/>
        <v>4.0053781270980835</v>
      </c>
      <c r="G681" s="36">
        <v>4.1149230003356934</v>
      </c>
      <c r="H681" s="36">
        <v>3.8958332538604736</v>
      </c>
      <c r="I681" s="34">
        <v>7.7413330078125</v>
      </c>
      <c r="J681" s="35">
        <f t="shared" si="55"/>
        <v>6.3510333697001142</v>
      </c>
      <c r="K681" s="36">
        <v>5.1428570747375488</v>
      </c>
      <c r="L681" s="36">
        <v>6.8031001091003418</v>
      </c>
      <c r="M681" s="37">
        <v>7.1071429252624512</v>
      </c>
    </row>
    <row r="682" spans="1:13" ht="14.5" x14ac:dyDescent="0.25">
      <c r="A682" s="11" t="str">
        <f t="shared" si="53"/>
        <v>ISR_1989</v>
      </c>
      <c r="B682" t="s">
        <v>20</v>
      </c>
      <c r="C682" s="7" t="s">
        <v>136</v>
      </c>
      <c r="D682" s="6">
        <v>1989</v>
      </c>
      <c r="E682" s="34">
        <f t="shared" si="56"/>
        <v>5.8008648951848345</v>
      </c>
      <c r="F682" s="35">
        <f t="shared" si="54"/>
        <v>4.0053781270980835</v>
      </c>
      <c r="G682" s="36">
        <v>4.1149230003356934</v>
      </c>
      <c r="H682" s="36">
        <v>3.8958332538604736</v>
      </c>
      <c r="I682" s="34">
        <v>7.7413330078125</v>
      </c>
      <c r="J682" s="35">
        <f t="shared" si="55"/>
        <v>6.3510333697001142</v>
      </c>
      <c r="K682" s="36">
        <v>5.1428570747375488</v>
      </c>
      <c r="L682" s="36">
        <v>6.8031001091003418</v>
      </c>
      <c r="M682" s="37">
        <v>7.1071429252624512</v>
      </c>
    </row>
    <row r="683" spans="1:13" ht="14.5" x14ac:dyDescent="0.25">
      <c r="A683" s="11" t="str">
        <f t="shared" si="53"/>
        <v>ISR_1990</v>
      </c>
      <c r="B683" t="s">
        <v>20</v>
      </c>
      <c r="C683" s="7" t="s">
        <v>136</v>
      </c>
      <c r="D683" s="6">
        <v>1990</v>
      </c>
      <c r="E683" s="34">
        <f t="shared" si="56"/>
        <v>5.770864923795064</v>
      </c>
      <c r="F683" s="35">
        <f t="shared" si="54"/>
        <v>4.0053781270980835</v>
      </c>
      <c r="G683" s="36">
        <v>4.1149230003356934</v>
      </c>
      <c r="H683" s="36">
        <v>3.8958332538604736</v>
      </c>
      <c r="I683" s="34">
        <v>7.561333179473877</v>
      </c>
      <c r="J683" s="35">
        <f t="shared" si="55"/>
        <v>6.3510333697001142</v>
      </c>
      <c r="K683" s="36">
        <v>5.1428570747375488</v>
      </c>
      <c r="L683" s="36">
        <v>6.8031001091003418</v>
      </c>
      <c r="M683" s="37">
        <v>7.1071429252624512</v>
      </c>
    </row>
    <row r="684" spans="1:13" ht="14.5" x14ac:dyDescent="0.25">
      <c r="A684" s="11" t="str">
        <f t="shared" si="53"/>
        <v>ISR_1991</v>
      </c>
      <c r="B684" t="s">
        <v>20</v>
      </c>
      <c r="C684" s="7" t="s">
        <v>136</v>
      </c>
      <c r="D684" s="6">
        <v>1991</v>
      </c>
      <c r="E684" s="34">
        <f t="shared" si="56"/>
        <v>5.7208648920059204</v>
      </c>
      <c r="F684" s="35">
        <f t="shared" si="54"/>
        <v>4.0053781270980835</v>
      </c>
      <c r="G684" s="36">
        <v>4.1149230003356934</v>
      </c>
      <c r="H684" s="36">
        <v>3.8958332538604736</v>
      </c>
      <c r="I684" s="34">
        <v>7.2613329887390137</v>
      </c>
      <c r="J684" s="35">
        <f t="shared" si="55"/>
        <v>6.3510333697001142</v>
      </c>
      <c r="K684" s="36">
        <v>5.1428570747375488</v>
      </c>
      <c r="L684" s="36">
        <v>6.8031001091003418</v>
      </c>
      <c r="M684" s="37">
        <v>7.1071429252624512</v>
      </c>
    </row>
    <row r="685" spans="1:13" ht="14.5" x14ac:dyDescent="0.25">
      <c r="A685" s="11" t="str">
        <f t="shared" si="53"/>
        <v>ISR_1992</v>
      </c>
      <c r="B685" t="s">
        <v>20</v>
      </c>
      <c r="C685" s="7" t="s">
        <v>136</v>
      </c>
      <c r="D685" s="6">
        <v>1992</v>
      </c>
      <c r="E685" s="34">
        <f t="shared" si="56"/>
        <v>5.7208648920059204</v>
      </c>
      <c r="F685" s="35">
        <f t="shared" si="54"/>
        <v>4.0053781270980835</v>
      </c>
      <c r="G685" s="36">
        <v>4.1149230003356934</v>
      </c>
      <c r="H685" s="36">
        <v>3.8958332538604736</v>
      </c>
      <c r="I685" s="34">
        <v>7.2613329887390137</v>
      </c>
      <c r="J685" s="35">
        <f t="shared" si="55"/>
        <v>6.3510333697001142</v>
      </c>
      <c r="K685" s="36">
        <v>5.1428570747375488</v>
      </c>
      <c r="L685" s="36">
        <v>6.8031001091003418</v>
      </c>
      <c r="M685" s="37">
        <v>7.1071429252624512</v>
      </c>
    </row>
    <row r="686" spans="1:13" ht="14.5" x14ac:dyDescent="0.25">
      <c r="A686" s="11" t="str">
        <f t="shared" si="53"/>
        <v>ISR_1993</v>
      </c>
      <c r="B686" t="s">
        <v>20</v>
      </c>
      <c r="C686" s="7" t="s">
        <v>136</v>
      </c>
      <c r="D686" s="6">
        <v>1993</v>
      </c>
      <c r="E686" s="34">
        <f t="shared" si="56"/>
        <v>5.7208648920059204</v>
      </c>
      <c r="F686" s="35">
        <f t="shared" si="54"/>
        <v>4.0053781270980835</v>
      </c>
      <c r="G686" s="36">
        <v>4.1149230003356934</v>
      </c>
      <c r="H686" s="36">
        <v>3.8958332538604736</v>
      </c>
      <c r="I686" s="34">
        <v>7.2613329887390137</v>
      </c>
      <c r="J686" s="35">
        <f t="shared" si="55"/>
        <v>6.3510333697001142</v>
      </c>
      <c r="K686" s="36">
        <v>5.1428570747375488</v>
      </c>
      <c r="L686" s="36">
        <v>6.8031001091003418</v>
      </c>
      <c r="M686" s="37">
        <v>7.1071429252624512</v>
      </c>
    </row>
    <row r="687" spans="1:13" ht="14.5" x14ac:dyDescent="0.25">
      <c r="A687" s="11" t="str">
        <f t="shared" si="53"/>
        <v>ISR_1994</v>
      </c>
      <c r="B687" t="s">
        <v>20</v>
      </c>
      <c r="C687" s="7" t="s">
        <v>136</v>
      </c>
      <c r="D687" s="6">
        <v>1994</v>
      </c>
      <c r="E687" s="34">
        <f t="shared" si="56"/>
        <v>5.5654680331548052</v>
      </c>
      <c r="F687" s="35">
        <f t="shared" si="54"/>
        <v>4.0053781270980835</v>
      </c>
      <c r="G687" s="36">
        <v>4.1149230003356934</v>
      </c>
      <c r="H687" s="36">
        <v>3.8958332538604736</v>
      </c>
      <c r="I687" s="34">
        <v>6.3289518356323242</v>
      </c>
      <c r="J687" s="35">
        <f t="shared" si="55"/>
        <v>6.3510333697001142</v>
      </c>
      <c r="K687" s="36">
        <v>5.1428570747375488</v>
      </c>
      <c r="L687" s="36">
        <v>6.8031001091003418</v>
      </c>
      <c r="M687" s="37">
        <v>7.1071429252624512</v>
      </c>
    </row>
    <row r="688" spans="1:13" ht="14.5" x14ac:dyDescent="0.25">
      <c r="A688" s="11" t="str">
        <f t="shared" si="53"/>
        <v>ISR_1995</v>
      </c>
      <c r="B688" t="s">
        <v>20</v>
      </c>
      <c r="C688" s="7" t="s">
        <v>136</v>
      </c>
      <c r="D688" s="6">
        <v>1995</v>
      </c>
      <c r="E688" s="34">
        <f t="shared" si="56"/>
        <v>5.5628490050633745</v>
      </c>
      <c r="F688" s="35">
        <f t="shared" si="54"/>
        <v>4.0053781270980835</v>
      </c>
      <c r="G688" s="36">
        <v>4.1149230003356934</v>
      </c>
      <c r="H688" s="36">
        <v>3.8958332538604736</v>
      </c>
      <c r="I688" s="34">
        <v>6.3132376670837402</v>
      </c>
      <c r="J688" s="35">
        <f t="shared" si="55"/>
        <v>6.3510333697001142</v>
      </c>
      <c r="K688" s="36">
        <v>5.1428570747375488</v>
      </c>
      <c r="L688" s="36">
        <v>6.8031001091003418</v>
      </c>
      <c r="M688" s="37">
        <v>7.1071429252624512</v>
      </c>
    </row>
    <row r="689" spans="1:13" ht="14.5" x14ac:dyDescent="0.25">
      <c r="A689" s="11" t="str">
        <f t="shared" si="53"/>
        <v>ISR_1996</v>
      </c>
      <c r="B689" t="s">
        <v>20</v>
      </c>
      <c r="C689" s="7" t="s">
        <v>136</v>
      </c>
      <c r="D689" s="6">
        <v>1996</v>
      </c>
      <c r="E689" s="34">
        <f t="shared" si="56"/>
        <v>5.5602299769719439</v>
      </c>
      <c r="F689" s="35">
        <f t="shared" si="54"/>
        <v>4.0053781270980835</v>
      </c>
      <c r="G689" s="36">
        <v>4.1149230003356934</v>
      </c>
      <c r="H689" s="36">
        <v>3.8958332538604736</v>
      </c>
      <c r="I689" s="34">
        <v>6.2975234985351563</v>
      </c>
      <c r="J689" s="35">
        <f t="shared" si="55"/>
        <v>6.3510333697001142</v>
      </c>
      <c r="K689" s="36">
        <v>5.1428570747375488</v>
      </c>
      <c r="L689" s="36">
        <v>6.8031001091003418</v>
      </c>
      <c r="M689" s="37">
        <v>7.1071429252624512</v>
      </c>
    </row>
    <row r="690" spans="1:13" ht="14.5" x14ac:dyDescent="0.25">
      <c r="A690" s="11" t="str">
        <f t="shared" si="53"/>
        <v>ISR_1997</v>
      </c>
      <c r="B690" t="s">
        <v>20</v>
      </c>
      <c r="C690" s="7" t="s">
        <v>136</v>
      </c>
      <c r="D690" s="6">
        <v>1997</v>
      </c>
      <c r="E690" s="34">
        <f t="shared" si="56"/>
        <v>5.4156311750411987</v>
      </c>
      <c r="F690" s="35">
        <f t="shared" si="54"/>
        <v>4.0053781270980835</v>
      </c>
      <c r="G690" s="36">
        <v>4.1149230003356934</v>
      </c>
      <c r="H690" s="36">
        <v>3.8958332538604736</v>
      </c>
      <c r="I690" s="34">
        <v>5.4299306869506836</v>
      </c>
      <c r="J690" s="35">
        <f t="shared" si="55"/>
        <v>6.3510333697001142</v>
      </c>
      <c r="K690" s="36">
        <v>5.1428570747375488</v>
      </c>
      <c r="L690" s="36">
        <v>6.8031001091003418</v>
      </c>
      <c r="M690" s="37">
        <v>7.1071429252624512</v>
      </c>
    </row>
    <row r="691" spans="1:13" ht="14.5" x14ac:dyDescent="0.25">
      <c r="A691" s="11" t="str">
        <f t="shared" si="53"/>
        <v>ISR_1998</v>
      </c>
      <c r="B691" t="s">
        <v>20</v>
      </c>
      <c r="C691" s="7" t="s">
        <v>136</v>
      </c>
      <c r="D691" s="6">
        <v>1998</v>
      </c>
      <c r="E691" s="34">
        <f t="shared" si="56"/>
        <v>5.2953093449274702</v>
      </c>
      <c r="F691" s="35">
        <f t="shared" si="54"/>
        <v>4.0053781270980835</v>
      </c>
      <c r="G691" s="36">
        <v>4.1149230003356934</v>
      </c>
      <c r="H691" s="36">
        <v>3.8958332538604736</v>
      </c>
      <c r="I691" s="34">
        <v>4.7079997062683105</v>
      </c>
      <c r="J691" s="35">
        <f t="shared" si="55"/>
        <v>6.3510333697001142</v>
      </c>
      <c r="K691" s="36">
        <v>5.1428570747375488</v>
      </c>
      <c r="L691" s="36">
        <v>6.8031001091003418</v>
      </c>
      <c r="M691" s="37">
        <v>7.1071429252624512</v>
      </c>
    </row>
    <row r="692" spans="1:13" ht="14.5" x14ac:dyDescent="0.25">
      <c r="A692" s="11" t="str">
        <f t="shared" si="53"/>
        <v>ISR_1999</v>
      </c>
      <c r="B692" t="s">
        <v>20</v>
      </c>
      <c r="C692" s="7" t="s">
        <v>136</v>
      </c>
      <c r="D692" s="6">
        <v>1999</v>
      </c>
      <c r="E692" s="34">
        <f t="shared" si="56"/>
        <v>5.0383587280909223</v>
      </c>
      <c r="F692" s="35">
        <f t="shared" si="54"/>
        <v>3.2553781270980835</v>
      </c>
      <c r="G692" s="36">
        <v>4.1149230003356934</v>
      </c>
      <c r="H692" s="36">
        <v>2.3958332538604736</v>
      </c>
      <c r="I692" s="34">
        <v>4.6662960052490234</v>
      </c>
      <c r="J692" s="35">
        <f t="shared" si="55"/>
        <v>6.3510333697001142</v>
      </c>
      <c r="K692" s="36">
        <v>5.1428570747375488</v>
      </c>
      <c r="L692" s="36">
        <v>6.8031001091003418</v>
      </c>
      <c r="M692" s="37">
        <v>7.1071429252624512</v>
      </c>
    </row>
    <row r="693" spans="1:13" ht="14.5" x14ac:dyDescent="0.25">
      <c r="A693" s="11" t="str">
        <f t="shared" si="53"/>
        <v>ISR_2000</v>
      </c>
      <c r="B693" t="s">
        <v>20</v>
      </c>
      <c r="C693" s="7" t="s">
        <v>136</v>
      </c>
      <c r="D693" s="6">
        <v>2000</v>
      </c>
      <c r="E693" s="34">
        <f t="shared" si="56"/>
        <v>5.0314081112543745</v>
      </c>
      <c r="F693" s="35">
        <f t="shared" si="54"/>
        <v>3.2553781270980835</v>
      </c>
      <c r="G693" s="36">
        <v>4.1149230003356934</v>
      </c>
      <c r="H693" s="36">
        <v>2.3958332538604736</v>
      </c>
      <c r="I693" s="34">
        <v>4.6245923042297363</v>
      </c>
      <c r="J693" s="35">
        <f t="shared" si="55"/>
        <v>6.3510333697001142</v>
      </c>
      <c r="K693" s="36">
        <v>5.1428570747375488</v>
      </c>
      <c r="L693" s="36">
        <v>6.8031001091003418</v>
      </c>
      <c r="M693" s="37">
        <v>7.1071429252624512</v>
      </c>
    </row>
    <row r="694" spans="1:13" ht="14.5" x14ac:dyDescent="0.25">
      <c r="A694" s="11" t="str">
        <f t="shared" si="53"/>
        <v>ISR_2001</v>
      </c>
      <c r="B694" t="s">
        <v>20</v>
      </c>
      <c r="C694" s="7" t="s">
        <v>136</v>
      </c>
      <c r="D694" s="6">
        <v>2001</v>
      </c>
      <c r="E694" s="34">
        <f t="shared" si="56"/>
        <v>5.0244574944178266</v>
      </c>
      <c r="F694" s="35">
        <f t="shared" si="54"/>
        <v>3.2553781270980835</v>
      </c>
      <c r="G694" s="36">
        <v>4.1149230003356934</v>
      </c>
      <c r="H694" s="36">
        <v>2.3958332538604736</v>
      </c>
      <c r="I694" s="34">
        <v>4.5828886032104492</v>
      </c>
      <c r="J694" s="35">
        <f t="shared" si="55"/>
        <v>6.3510333697001142</v>
      </c>
      <c r="K694" s="36">
        <v>5.1428570747375488</v>
      </c>
      <c r="L694" s="36">
        <v>6.8031001091003418</v>
      </c>
      <c r="M694" s="37">
        <v>7.1071429252624512</v>
      </c>
    </row>
    <row r="695" spans="1:13" ht="14.5" x14ac:dyDescent="0.25">
      <c r="A695" s="11" t="str">
        <f t="shared" si="53"/>
        <v>ISR_2002</v>
      </c>
      <c r="B695" t="s">
        <v>20</v>
      </c>
      <c r="C695" s="7" t="s">
        <v>136</v>
      </c>
      <c r="D695" s="6">
        <v>2002</v>
      </c>
      <c r="E695" s="34">
        <f t="shared" si="56"/>
        <v>4.7987568974494934</v>
      </c>
      <c r="F695" s="35">
        <f t="shared" si="54"/>
        <v>2.5991281867027283</v>
      </c>
      <c r="G695" s="36">
        <v>4.1149230003356934</v>
      </c>
      <c r="H695" s="36">
        <v>1.0833333730697632</v>
      </c>
      <c r="I695" s="34">
        <v>4.5411849021911621</v>
      </c>
      <c r="J695" s="35">
        <f t="shared" si="55"/>
        <v>6.3510333697001142</v>
      </c>
      <c r="K695" s="36">
        <v>5.1428570747375488</v>
      </c>
      <c r="L695" s="36">
        <v>6.8031001091003418</v>
      </c>
      <c r="M695" s="37">
        <v>7.1071429252624512</v>
      </c>
    </row>
    <row r="696" spans="1:13" ht="14.5" x14ac:dyDescent="0.25">
      <c r="A696" s="11" t="str">
        <f t="shared" si="53"/>
        <v>ISR_2003</v>
      </c>
      <c r="B696" t="s">
        <v>20</v>
      </c>
      <c r="C696" s="7" t="s">
        <v>136</v>
      </c>
      <c r="D696" s="6">
        <v>2003</v>
      </c>
      <c r="E696" s="34">
        <f t="shared" si="56"/>
        <v>4.7318927248318987</v>
      </c>
      <c r="F696" s="35">
        <f t="shared" si="54"/>
        <v>2.5991281867027283</v>
      </c>
      <c r="G696" s="36">
        <v>4.1149230003356934</v>
      </c>
      <c r="H696" s="36">
        <v>1.0833333730697632</v>
      </c>
      <c r="I696" s="34">
        <v>4.1399998664855957</v>
      </c>
      <c r="J696" s="35">
        <f t="shared" si="55"/>
        <v>6.3510333697001142</v>
      </c>
      <c r="K696" s="36">
        <v>5.1428570747375488</v>
      </c>
      <c r="L696" s="36">
        <v>6.8031001091003418</v>
      </c>
      <c r="M696" s="37">
        <v>7.1071429252624512</v>
      </c>
    </row>
    <row r="697" spans="1:13" ht="14.5" x14ac:dyDescent="0.25">
      <c r="A697" s="11" t="str">
        <f t="shared" si="53"/>
        <v>ISR_2004</v>
      </c>
      <c r="B697" t="s">
        <v>20</v>
      </c>
      <c r="C697" s="7" t="s">
        <v>136</v>
      </c>
      <c r="D697" s="6">
        <v>2004</v>
      </c>
      <c r="E697" s="34">
        <f t="shared" si="56"/>
        <v>3.800492743651072</v>
      </c>
      <c r="F697" s="35">
        <f t="shared" si="54"/>
        <v>2.0991281867027283</v>
      </c>
      <c r="G697" s="36">
        <v>3.1149230003356934</v>
      </c>
      <c r="H697" s="36">
        <v>1.0833333730697632</v>
      </c>
      <c r="I697" s="34">
        <v>4.0515999794006348</v>
      </c>
      <c r="J697" s="35">
        <f t="shared" si="55"/>
        <v>4.8510333697001142</v>
      </c>
      <c r="K697" s="36">
        <v>5.1428570747375488</v>
      </c>
      <c r="L697" s="36">
        <v>5.3031001091003418</v>
      </c>
      <c r="M697" s="37">
        <v>4.1071429252624512</v>
      </c>
    </row>
    <row r="698" spans="1:13" ht="14.5" x14ac:dyDescent="0.25">
      <c r="A698" s="11" t="str">
        <f t="shared" si="53"/>
        <v>ISR_2005</v>
      </c>
      <c r="B698" t="s">
        <v>20</v>
      </c>
      <c r="C698" s="7" t="s">
        <v>136</v>
      </c>
      <c r="D698" s="6">
        <v>2005</v>
      </c>
      <c r="E698" s="34">
        <f t="shared" si="56"/>
        <v>3.4043426712354026</v>
      </c>
      <c r="F698" s="35">
        <f t="shared" si="54"/>
        <v>2.0991281867027283</v>
      </c>
      <c r="G698" s="36">
        <v>3.1149230003356934</v>
      </c>
      <c r="H698" s="36">
        <v>1.0833333730697632</v>
      </c>
      <c r="I698" s="34">
        <v>3.1407997608184814</v>
      </c>
      <c r="J698" s="35">
        <f t="shared" si="55"/>
        <v>4.3623332977294922</v>
      </c>
      <c r="K698" s="36">
        <v>5.1428570747375488</v>
      </c>
      <c r="L698" s="36">
        <v>3.8369998931884766</v>
      </c>
      <c r="M698" s="37">
        <v>4.1071429252624512</v>
      </c>
    </row>
    <row r="699" spans="1:13" ht="14.5" x14ac:dyDescent="0.25">
      <c r="A699" s="11" t="str">
        <f t="shared" si="53"/>
        <v>ISR_2006</v>
      </c>
      <c r="B699" t="s">
        <v>20</v>
      </c>
      <c r="C699" s="7" t="s">
        <v>136</v>
      </c>
      <c r="D699" s="6">
        <v>2006</v>
      </c>
      <c r="E699" s="34">
        <f t="shared" si="56"/>
        <v>3.3631426692008972</v>
      </c>
      <c r="F699" s="35">
        <f t="shared" si="54"/>
        <v>2.0991281867027283</v>
      </c>
      <c r="G699" s="36">
        <v>3.1149230003356934</v>
      </c>
      <c r="H699" s="36">
        <v>1.0833333730697632</v>
      </c>
      <c r="I699" s="34">
        <v>2.8935997486114502</v>
      </c>
      <c r="J699" s="35">
        <f t="shared" si="55"/>
        <v>4.3623332977294922</v>
      </c>
      <c r="K699" s="36">
        <v>5.1428570747375488</v>
      </c>
      <c r="L699" s="36">
        <v>3.8369998931884766</v>
      </c>
      <c r="M699" s="37">
        <v>4.1071429252624512</v>
      </c>
    </row>
    <row r="700" spans="1:13" ht="14.5" x14ac:dyDescent="0.25">
      <c r="A700" s="11" t="str">
        <f t="shared" si="53"/>
        <v>ISR_2007</v>
      </c>
      <c r="B700" t="s">
        <v>20</v>
      </c>
      <c r="C700" s="7" t="s">
        <v>136</v>
      </c>
      <c r="D700" s="6">
        <v>2007</v>
      </c>
      <c r="E700" s="34">
        <f t="shared" si="56"/>
        <v>3.2324760109186172</v>
      </c>
      <c r="F700" s="35">
        <f t="shared" si="54"/>
        <v>1.7241281718015671</v>
      </c>
      <c r="G700" s="36">
        <v>3.1149230003356934</v>
      </c>
      <c r="H700" s="36">
        <v>0.3333333432674408</v>
      </c>
      <c r="I700" s="34">
        <v>2.8595998287200928</v>
      </c>
      <c r="J700" s="35">
        <f t="shared" si="55"/>
        <v>4.3623332977294922</v>
      </c>
      <c r="K700" s="36">
        <v>5.1428570747375488</v>
      </c>
      <c r="L700" s="36">
        <v>3.8369998931884766</v>
      </c>
      <c r="M700" s="37">
        <v>4.1071429252624512</v>
      </c>
    </row>
    <row r="701" spans="1:13" ht="14.5" x14ac:dyDescent="0.25">
      <c r="A701" s="11" t="str">
        <f t="shared" si="53"/>
        <v>ISR_2008</v>
      </c>
      <c r="B701" t="s">
        <v>20</v>
      </c>
      <c r="C701" s="7" t="s">
        <v>136</v>
      </c>
      <c r="D701" s="6">
        <v>2008</v>
      </c>
      <c r="E701" s="34">
        <f t="shared" si="56"/>
        <v>2.8518093377351761</v>
      </c>
      <c r="F701" s="35">
        <f t="shared" si="54"/>
        <v>1.7241281718015671</v>
      </c>
      <c r="G701" s="36">
        <v>3.1149230003356934</v>
      </c>
      <c r="H701" s="36">
        <v>0.3333333432674408</v>
      </c>
      <c r="I701" s="34">
        <v>2.8255999088287354</v>
      </c>
      <c r="J701" s="35">
        <f t="shared" si="55"/>
        <v>3.6123332579930625</v>
      </c>
      <c r="K701" s="36">
        <v>5.1428570747375488</v>
      </c>
      <c r="L701" s="36">
        <v>3.8369998931884766</v>
      </c>
      <c r="M701" s="37">
        <v>1.8571428060531616</v>
      </c>
    </row>
    <row r="702" spans="1:13" ht="14.5" x14ac:dyDescent="0.25">
      <c r="A702" s="11" t="str">
        <f t="shared" si="53"/>
        <v>ISR_2009</v>
      </c>
      <c r="B702" t="s">
        <v>20</v>
      </c>
      <c r="C702" s="7" t="s">
        <v>136</v>
      </c>
      <c r="D702" s="6">
        <v>2009</v>
      </c>
      <c r="E702" s="34">
        <f t="shared" si="56"/>
        <v>2.7051982035239539</v>
      </c>
      <c r="F702" s="35">
        <f t="shared" si="54"/>
        <v>1.7241281718015671</v>
      </c>
      <c r="G702" s="36">
        <v>3.1149230003356934</v>
      </c>
      <c r="H702" s="36">
        <v>0.3333333432674408</v>
      </c>
      <c r="I702" s="34">
        <v>2.9459331035614014</v>
      </c>
      <c r="J702" s="35">
        <f t="shared" si="55"/>
        <v>3.278999924659729</v>
      </c>
      <c r="K702" s="36">
        <v>5.1428570747375488</v>
      </c>
      <c r="L702" s="36">
        <v>2.8369998931884766</v>
      </c>
      <c r="M702" s="37">
        <v>1.8571428060531616</v>
      </c>
    </row>
    <row r="703" spans="1:13" ht="14.5" x14ac:dyDescent="0.25">
      <c r="A703" s="11" t="str">
        <f t="shared" si="53"/>
        <v>ISR_2010</v>
      </c>
      <c r="B703" t="s">
        <v>20</v>
      </c>
      <c r="C703" s="7" t="s">
        <v>136</v>
      </c>
      <c r="D703" s="6">
        <v>2010</v>
      </c>
      <c r="E703" s="34">
        <f t="shared" si="56"/>
        <v>2.519834334651629</v>
      </c>
      <c r="F703" s="35">
        <f t="shared" si="54"/>
        <v>1.7241281718015671</v>
      </c>
      <c r="G703" s="36">
        <v>3.1149230003356934</v>
      </c>
      <c r="H703" s="36">
        <v>0.3333333432674408</v>
      </c>
      <c r="I703" s="34">
        <v>2.8337497711181641</v>
      </c>
      <c r="J703" s="35">
        <f t="shared" si="55"/>
        <v>2.9456666310628257</v>
      </c>
      <c r="K703" s="36">
        <v>5.1428570747375488</v>
      </c>
      <c r="L703" s="36">
        <v>1.8370000123977661</v>
      </c>
      <c r="M703" s="37">
        <v>1.8571428060531616</v>
      </c>
    </row>
    <row r="704" spans="1:13" ht="14.5" x14ac:dyDescent="0.25">
      <c r="A704" s="11" t="str">
        <f t="shared" si="53"/>
        <v>ISR_2011</v>
      </c>
      <c r="B704" t="s">
        <v>20</v>
      </c>
      <c r="C704" s="7" t="s">
        <v>136</v>
      </c>
      <c r="D704" s="6">
        <v>2011</v>
      </c>
      <c r="E704" s="34">
        <f t="shared" si="56"/>
        <v>2.5127371301253638</v>
      </c>
      <c r="F704" s="35">
        <f t="shared" si="54"/>
        <v>1.7241281718015671</v>
      </c>
      <c r="G704" s="36">
        <v>3.1149230003356934</v>
      </c>
      <c r="H704" s="36">
        <v>0.3333333432674408</v>
      </c>
      <c r="I704" s="34">
        <v>2.7911665439605713</v>
      </c>
      <c r="J704" s="35">
        <f t="shared" si="55"/>
        <v>2.9456666310628257</v>
      </c>
      <c r="K704" s="36">
        <v>5.1428570747375488</v>
      </c>
      <c r="L704" s="36">
        <v>1.8370000123977661</v>
      </c>
      <c r="M704" s="37">
        <v>1.8571428060531616</v>
      </c>
    </row>
    <row r="705" spans="1:13" ht="14.5" x14ac:dyDescent="0.25">
      <c r="A705" s="11" t="str">
        <f t="shared" si="53"/>
        <v>ISR_2012</v>
      </c>
      <c r="B705" t="s">
        <v>20</v>
      </c>
      <c r="C705" s="7" t="s">
        <v>136</v>
      </c>
      <c r="D705" s="6">
        <v>2012</v>
      </c>
      <c r="E705" s="34">
        <f t="shared" si="56"/>
        <v>2.5056398858626685</v>
      </c>
      <c r="F705" s="35">
        <f t="shared" si="54"/>
        <v>1.7241281718015671</v>
      </c>
      <c r="G705" s="36">
        <v>3.1149230003356934</v>
      </c>
      <c r="H705" s="36">
        <v>0.3333333432674408</v>
      </c>
      <c r="I705" s="34">
        <v>2.7485830783843994</v>
      </c>
      <c r="J705" s="35">
        <f t="shared" si="55"/>
        <v>2.9456666310628257</v>
      </c>
      <c r="K705" s="36">
        <v>5.1428570747375488</v>
      </c>
      <c r="L705" s="36">
        <v>1.8370000123977661</v>
      </c>
      <c r="M705" s="37">
        <v>1.8571428060531616</v>
      </c>
    </row>
    <row r="706" spans="1:13" ht="14.5" x14ac:dyDescent="0.25">
      <c r="A706" s="11" t="str">
        <f t="shared" si="53"/>
        <v>ISR_2013</v>
      </c>
      <c r="B706" t="s">
        <v>20</v>
      </c>
      <c r="C706" s="7" t="s">
        <v>136</v>
      </c>
      <c r="D706" s="6">
        <v>2013</v>
      </c>
      <c r="E706" s="34">
        <f t="shared" si="56"/>
        <v>2.4152093480030694</v>
      </c>
      <c r="F706" s="35">
        <f t="shared" si="54"/>
        <v>1.4741281718015671</v>
      </c>
      <c r="G706" s="36">
        <v>2.6149230003356934</v>
      </c>
      <c r="H706" s="36">
        <v>0.3333333432674408</v>
      </c>
      <c r="I706" s="34">
        <v>2.7059998512268066</v>
      </c>
      <c r="J706" s="35">
        <f t="shared" si="55"/>
        <v>2.9456666310628257</v>
      </c>
      <c r="K706" s="36">
        <v>5.1428570747375488</v>
      </c>
      <c r="L706" s="36">
        <v>1.8370000123977661</v>
      </c>
      <c r="M706" s="37">
        <v>1.8571428060531616</v>
      </c>
    </row>
    <row r="707" spans="1:13" ht="14.5" x14ac:dyDescent="0.25">
      <c r="A707" s="11" t="str">
        <f t="shared" si="53"/>
        <v>ISR_2014</v>
      </c>
      <c r="B707" t="s">
        <v>20</v>
      </c>
      <c r="C707" s="7" t="s">
        <v>136</v>
      </c>
      <c r="D707" s="6">
        <v>2014</v>
      </c>
      <c r="E707" s="34">
        <f t="shared" ref="E707:E711" si="58">IF(AND(G707=".",H707=".",I707=".",K707=".",L707=".",M707="."),".",AVERAGE(G707,H707,I707,K707,L707,M707))</f>
        <v>2.4009537845849991</v>
      </c>
      <c r="F707" s="35">
        <f t="shared" si="54"/>
        <v>1.4741281718015671</v>
      </c>
      <c r="G707" s="36">
        <v>2.6149230003356934</v>
      </c>
      <c r="H707" s="36">
        <v>0.3333333432674408</v>
      </c>
      <c r="I707" s="34">
        <v>2.7059998512268066</v>
      </c>
      <c r="J707" s="35">
        <f t="shared" si="55"/>
        <v>2.9171555042266846</v>
      </c>
      <c r="K707" s="36">
        <v>5.1428570747375488</v>
      </c>
      <c r="L707" s="36">
        <v>1.7514666318893433</v>
      </c>
      <c r="M707" s="37">
        <v>1.8571428060531616</v>
      </c>
    </row>
    <row r="708" spans="1:13" ht="14.5" x14ac:dyDescent="0.25">
      <c r="A708" s="11" t="str">
        <f t="shared" si="53"/>
        <v>ISR_2015</v>
      </c>
      <c r="B708" t="s">
        <v>20</v>
      </c>
      <c r="C708" s="7" t="s">
        <v>136</v>
      </c>
      <c r="D708" s="6">
        <v>2015</v>
      </c>
      <c r="E708" s="34">
        <f t="shared" si="58"/>
        <v>2.3998927225669227</v>
      </c>
      <c r="F708" s="35">
        <f t="shared" si="54"/>
        <v>1.4741281718015671</v>
      </c>
      <c r="G708" s="36">
        <v>2.6149230003356934</v>
      </c>
      <c r="H708" s="36">
        <v>0.3333333432674408</v>
      </c>
      <c r="I708" s="34">
        <v>2.7000000476837158</v>
      </c>
      <c r="J708" s="35">
        <f t="shared" si="55"/>
        <v>2.917033314704895</v>
      </c>
      <c r="K708" s="36">
        <v>5.1428570747375488</v>
      </c>
      <c r="L708" s="36">
        <v>1.7511000633239746</v>
      </c>
      <c r="M708" s="37">
        <v>1.8571428060531616</v>
      </c>
    </row>
    <row r="709" spans="1:13" ht="14.5" x14ac:dyDescent="0.25">
      <c r="A709" s="11" t="str">
        <f t="shared" si="53"/>
        <v>ISR_2016</v>
      </c>
      <c r="B709" t="s">
        <v>20</v>
      </c>
      <c r="C709" s="7" t="s">
        <v>136</v>
      </c>
      <c r="D709" s="6">
        <v>2016</v>
      </c>
      <c r="E709" s="34">
        <f t="shared" si="58"/>
        <v>2.3998316079378128</v>
      </c>
      <c r="F709" s="35">
        <f t="shared" si="54"/>
        <v>1.4741281718015671</v>
      </c>
      <c r="G709" s="36">
        <v>2.6149230003356934</v>
      </c>
      <c r="H709" s="36">
        <v>0.3333333432674408</v>
      </c>
      <c r="I709" s="34">
        <v>2.7000000476837158</v>
      </c>
      <c r="J709" s="35">
        <f t="shared" si="55"/>
        <v>2.9169110854466758</v>
      </c>
      <c r="K709" s="36">
        <v>5.1428570747375488</v>
      </c>
      <c r="L709" s="36">
        <v>1.7507333755493164</v>
      </c>
      <c r="M709" s="37">
        <v>1.8571428060531616</v>
      </c>
    </row>
    <row r="710" spans="1:13" ht="14.5" x14ac:dyDescent="0.25">
      <c r="A710" s="11" t="str">
        <f t="shared" si="53"/>
        <v>ISR_2017</v>
      </c>
      <c r="B710" t="s">
        <v>20</v>
      </c>
      <c r="C710" s="7" t="s">
        <v>136</v>
      </c>
      <c r="D710" s="6">
        <v>2017</v>
      </c>
      <c r="E710" s="34">
        <f t="shared" si="58"/>
        <v>2.399770493308703</v>
      </c>
      <c r="F710" s="35">
        <f t="shared" si="54"/>
        <v>1.4741281718015671</v>
      </c>
      <c r="G710" s="36">
        <v>2.6149230003356934</v>
      </c>
      <c r="H710" s="36">
        <v>0.3333333432674408</v>
      </c>
      <c r="I710" s="34">
        <v>2.7000000476837158</v>
      </c>
      <c r="J710" s="35">
        <f t="shared" si="55"/>
        <v>2.9167888561884561</v>
      </c>
      <c r="K710" s="36">
        <v>5.1428570747375488</v>
      </c>
      <c r="L710" s="36">
        <v>1.7503666877746582</v>
      </c>
      <c r="M710" s="37">
        <v>1.8571428060531616</v>
      </c>
    </row>
    <row r="711" spans="1:13" ht="14.5" x14ac:dyDescent="0.25">
      <c r="A711" s="11" t="str">
        <f t="shared" si="53"/>
        <v>ISR_2018</v>
      </c>
      <c r="B711" t="s">
        <v>20</v>
      </c>
      <c r="C711" s="7" t="s">
        <v>136</v>
      </c>
      <c r="D711" s="6">
        <v>2018</v>
      </c>
      <c r="E711" s="34">
        <f t="shared" si="58"/>
        <v>2.1997093707323074</v>
      </c>
      <c r="F711" s="35">
        <f t="shared" si="54"/>
        <v>1.4741281718015671</v>
      </c>
      <c r="G711" s="36">
        <v>2.6149230003356934</v>
      </c>
      <c r="H711" s="36">
        <v>0.3333333432674408</v>
      </c>
      <c r="I711" s="34">
        <v>1.5</v>
      </c>
      <c r="J711" s="35">
        <f t="shared" si="55"/>
        <v>2.9166666269302368</v>
      </c>
      <c r="K711" s="36">
        <v>5.1428570747375488</v>
      </c>
      <c r="L711" s="36">
        <v>1.75</v>
      </c>
      <c r="M711" s="37">
        <v>1.8571428060531616</v>
      </c>
    </row>
    <row r="712" spans="1:13" x14ac:dyDescent="0.25">
      <c r="A712" s="11" t="str">
        <f t="shared" si="53"/>
        <v>ITA_1975</v>
      </c>
      <c r="B712" s="14" t="s">
        <v>21</v>
      </c>
      <c r="C712" s="8" t="s">
        <v>53</v>
      </c>
      <c r="D712" s="4">
        <v>1975</v>
      </c>
      <c r="E712" s="30">
        <f t="shared" si="56"/>
        <v>5.3992639382680254</v>
      </c>
      <c r="F712" s="31">
        <f t="shared" si="54"/>
        <v>5.5246608257293701</v>
      </c>
      <c r="G712" s="32">
        <v>5.7576427459716797</v>
      </c>
      <c r="H712" s="32">
        <v>5.2916789054870605</v>
      </c>
      <c r="I712" s="30">
        <v>5.7698335647583008</v>
      </c>
      <c r="J712" s="31">
        <f t="shared" si="55"/>
        <v>5.1921428044637041</v>
      </c>
      <c r="K712" s="32">
        <v>6.5357141494750977</v>
      </c>
      <c r="L712" s="32">
        <v>6.005000114440918</v>
      </c>
      <c r="M712" s="33">
        <v>3.0357141494750977</v>
      </c>
    </row>
    <row r="713" spans="1:13" x14ac:dyDescent="0.25">
      <c r="A713" s="11" t="str">
        <f t="shared" ref="A713:A776" si="59">B713&amp;"_"&amp;D713</f>
        <v>ITA_1976</v>
      </c>
      <c r="B713" t="s">
        <v>21</v>
      </c>
      <c r="C713" s="8" t="s">
        <v>53</v>
      </c>
      <c r="D713" s="4">
        <v>1976</v>
      </c>
      <c r="E713" s="30">
        <f t="shared" si="56"/>
        <v>5.3992639382680254</v>
      </c>
      <c r="F713" s="31">
        <f t="shared" ref="F713:F776" si="60">AVERAGE(G713:H713)</f>
        <v>5.5246608257293701</v>
      </c>
      <c r="G713" s="32">
        <v>5.7576427459716797</v>
      </c>
      <c r="H713" s="32">
        <v>5.2916789054870605</v>
      </c>
      <c r="I713" s="30">
        <v>5.7698335647583008</v>
      </c>
      <c r="J713" s="31">
        <f t="shared" ref="J713:J776" si="61">AVERAGE(K713:M713)</f>
        <v>5.1921428044637041</v>
      </c>
      <c r="K713" s="32">
        <v>6.5357141494750977</v>
      </c>
      <c r="L713" s="32">
        <v>6.005000114440918</v>
      </c>
      <c r="M713" s="33">
        <v>3.0357141494750977</v>
      </c>
    </row>
    <row r="714" spans="1:13" x14ac:dyDescent="0.25">
      <c r="A714" s="11" t="str">
        <f t="shared" si="59"/>
        <v>ITA_1977</v>
      </c>
      <c r="B714" t="s">
        <v>21</v>
      </c>
      <c r="C714" s="8" t="s">
        <v>53</v>
      </c>
      <c r="D714" s="4">
        <v>1977</v>
      </c>
      <c r="E714" s="30">
        <f t="shared" si="56"/>
        <v>5.3992639382680254</v>
      </c>
      <c r="F714" s="31">
        <f t="shared" si="60"/>
        <v>5.5246608257293701</v>
      </c>
      <c r="G714" s="32">
        <v>5.7576427459716797</v>
      </c>
      <c r="H714" s="32">
        <v>5.2916789054870605</v>
      </c>
      <c r="I714" s="30">
        <v>5.7698335647583008</v>
      </c>
      <c r="J714" s="31">
        <f t="shared" si="61"/>
        <v>5.1921428044637041</v>
      </c>
      <c r="K714" s="32">
        <v>6.5357141494750977</v>
      </c>
      <c r="L714" s="32">
        <v>6.005000114440918</v>
      </c>
      <c r="M714" s="33">
        <v>3.0357141494750977</v>
      </c>
    </row>
    <row r="715" spans="1:13" x14ac:dyDescent="0.25">
      <c r="A715" s="11" t="str">
        <f t="shared" si="59"/>
        <v>ITA_1978</v>
      </c>
      <c r="B715" t="s">
        <v>21</v>
      </c>
      <c r="C715" s="8" t="s">
        <v>53</v>
      </c>
      <c r="D715" s="4">
        <v>1978</v>
      </c>
      <c r="E715" s="30">
        <f t="shared" si="56"/>
        <v>5.3992639382680254</v>
      </c>
      <c r="F715" s="31">
        <f t="shared" si="60"/>
        <v>5.5246608257293701</v>
      </c>
      <c r="G715" s="32">
        <v>5.7576427459716797</v>
      </c>
      <c r="H715" s="32">
        <v>5.2916789054870605</v>
      </c>
      <c r="I715" s="30">
        <v>5.7698335647583008</v>
      </c>
      <c r="J715" s="31">
        <f t="shared" si="61"/>
        <v>5.1921428044637041</v>
      </c>
      <c r="K715" s="32">
        <v>6.5357141494750977</v>
      </c>
      <c r="L715" s="32">
        <v>6.005000114440918</v>
      </c>
      <c r="M715" s="33">
        <v>3.0357141494750977</v>
      </c>
    </row>
    <row r="716" spans="1:13" x14ac:dyDescent="0.25">
      <c r="A716" s="11" t="str">
        <f t="shared" si="59"/>
        <v>ITA_1979</v>
      </c>
      <c r="B716" t="s">
        <v>21</v>
      </c>
      <c r="C716" s="8" t="s">
        <v>53</v>
      </c>
      <c r="D716" s="4">
        <v>1979</v>
      </c>
      <c r="E716" s="30">
        <f t="shared" si="56"/>
        <v>5.3992639382680254</v>
      </c>
      <c r="F716" s="31">
        <f t="shared" si="60"/>
        <v>5.5246608257293701</v>
      </c>
      <c r="G716" s="32">
        <v>5.7576427459716797</v>
      </c>
      <c r="H716" s="32">
        <v>5.2916789054870605</v>
      </c>
      <c r="I716" s="30">
        <v>5.7698335647583008</v>
      </c>
      <c r="J716" s="31">
        <f t="shared" si="61"/>
        <v>5.1921428044637041</v>
      </c>
      <c r="K716" s="32">
        <v>6.5357141494750977</v>
      </c>
      <c r="L716" s="32">
        <v>6.005000114440918</v>
      </c>
      <c r="M716" s="33">
        <v>3.0357141494750977</v>
      </c>
    </row>
    <row r="717" spans="1:13" x14ac:dyDescent="0.25">
      <c r="A717" s="11" t="str">
        <f t="shared" si="59"/>
        <v>ITA_1980</v>
      </c>
      <c r="B717" t="s">
        <v>21</v>
      </c>
      <c r="C717" s="8" t="s">
        <v>53</v>
      </c>
      <c r="D717" s="4">
        <v>1980</v>
      </c>
      <c r="E717" s="30">
        <f t="shared" si="56"/>
        <v>5.3992639382680254</v>
      </c>
      <c r="F717" s="31">
        <f t="shared" si="60"/>
        <v>5.5246608257293701</v>
      </c>
      <c r="G717" s="32">
        <v>5.7576427459716797</v>
      </c>
      <c r="H717" s="32">
        <v>5.2916789054870605</v>
      </c>
      <c r="I717" s="30">
        <v>5.7698335647583008</v>
      </c>
      <c r="J717" s="31">
        <f t="shared" si="61"/>
        <v>5.1921428044637041</v>
      </c>
      <c r="K717" s="32">
        <v>6.5357141494750977</v>
      </c>
      <c r="L717" s="32">
        <v>6.005000114440918</v>
      </c>
      <c r="M717" s="33">
        <v>3.0357141494750977</v>
      </c>
    </row>
    <row r="718" spans="1:13" x14ac:dyDescent="0.25">
      <c r="A718" s="11" t="str">
        <f t="shared" si="59"/>
        <v>ITA_1981</v>
      </c>
      <c r="B718" t="s">
        <v>21</v>
      </c>
      <c r="C718" s="8" t="s">
        <v>53</v>
      </c>
      <c r="D718" s="4">
        <v>1981</v>
      </c>
      <c r="E718" s="30">
        <f t="shared" si="56"/>
        <v>5.3992639382680254</v>
      </c>
      <c r="F718" s="31">
        <f t="shared" si="60"/>
        <v>5.5246608257293701</v>
      </c>
      <c r="G718" s="32">
        <v>5.7576427459716797</v>
      </c>
      <c r="H718" s="32">
        <v>5.2916789054870605</v>
      </c>
      <c r="I718" s="30">
        <v>5.7698335647583008</v>
      </c>
      <c r="J718" s="31">
        <f t="shared" si="61"/>
        <v>5.1921428044637041</v>
      </c>
      <c r="K718" s="32">
        <v>6.5357141494750977</v>
      </c>
      <c r="L718" s="32">
        <v>6.005000114440918</v>
      </c>
      <c r="M718" s="33">
        <v>3.0357141494750977</v>
      </c>
    </row>
    <row r="719" spans="1:13" x14ac:dyDescent="0.25">
      <c r="A719" s="11" t="str">
        <f t="shared" si="59"/>
        <v>ITA_1982</v>
      </c>
      <c r="B719" t="s">
        <v>21</v>
      </c>
      <c r="C719" s="8" t="s">
        <v>53</v>
      </c>
      <c r="D719" s="4">
        <v>1982</v>
      </c>
      <c r="E719" s="30">
        <f t="shared" si="56"/>
        <v>5.3992639382680254</v>
      </c>
      <c r="F719" s="31">
        <f t="shared" si="60"/>
        <v>5.5246608257293701</v>
      </c>
      <c r="G719" s="32">
        <v>5.7576427459716797</v>
      </c>
      <c r="H719" s="32">
        <v>5.2916789054870605</v>
      </c>
      <c r="I719" s="30">
        <v>5.7698335647583008</v>
      </c>
      <c r="J719" s="31">
        <f t="shared" si="61"/>
        <v>5.1921428044637041</v>
      </c>
      <c r="K719" s="32">
        <v>6.5357141494750977</v>
      </c>
      <c r="L719" s="32">
        <v>6.005000114440918</v>
      </c>
      <c r="M719" s="33">
        <v>3.0357141494750977</v>
      </c>
    </row>
    <row r="720" spans="1:13" x14ac:dyDescent="0.25">
      <c r="A720" s="11" t="str">
        <f t="shared" si="59"/>
        <v>ITA_1983</v>
      </c>
      <c r="B720" t="s">
        <v>21</v>
      </c>
      <c r="C720" s="8" t="s">
        <v>53</v>
      </c>
      <c r="D720" s="4">
        <v>1983</v>
      </c>
      <c r="E720" s="30">
        <f t="shared" si="56"/>
        <v>5.3992639382680254</v>
      </c>
      <c r="F720" s="31">
        <f t="shared" si="60"/>
        <v>5.5246608257293701</v>
      </c>
      <c r="G720" s="32">
        <v>5.7576427459716797</v>
      </c>
      <c r="H720" s="32">
        <v>5.2916789054870605</v>
      </c>
      <c r="I720" s="30">
        <v>5.7698335647583008</v>
      </c>
      <c r="J720" s="31">
        <f t="shared" si="61"/>
        <v>5.1921428044637041</v>
      </c>
      <c r="K720" s="32">
        <v>6.5357141494750977</v>
      </c>
      <c r="L720" s="32">
        <v>6.005000114440918</v>
      </c>
      <c r="M720" s="33">
        <v>3.0357141494750977</v>
      </c>
    </row>
    <row r="721" spans="1:13" x14ac:dyDescent="0.25">
      <c r="A721" s="11" t="str">
        <f t="shared" si="59"/>
        <v>ITA_1984</v>
      </c>
      <c r="B721" t="s">
        <v>21</v>
      </c>
      <c r="C721" s="8" t="s">
        <v>53</v>
      </c>
      <c r="D721" s="4">
        <v>1984</v>
      </c>
      <c r="E721" s="30">
        <f t="shared" si="56"/>
        <v>5.3992639382680254</v>
      </c>
      <c r="F721" s="31">
        <f t="shared" si="60"/>
        <v>5.5246608257293701</v>
      </c>
      <c r="G721" s="32">
        <v>5.7576427459716797</v>
      </c>
      <c r="H721" s="32">
        <v>5.2916789054870605</v>
      </c>
      <c r="I721" s="30">
        <v>5.7698335647583008</v>
      </c>
      <c r="J721" s="31">
        <f t="shared" si="61"/>
        <v>5.1921428044637041</v>
      </c>
      <c r="K721" s="32">
        <v>6.5357141494750977</v>
      </c>
      <c r="L721" s="32">
        <v>6.005000114440918</v>
      </c>
      <c r="M721" s="33">
        <v>3.0357141494750977</v>
      </c>
    </row>
    <row r="722" spans="1:13" x14ac:dyDescent="0.25">
      <c r="A722" s="11" t="str">
        <f t="shared" si="59"/>
        <v>ITA_1985</v>
      </c>
      <c r="B722" t="s">
        <v>21</v>
      </c>
      <c r="C722" s="8" t="s">
        <v>53</v>
      </c>
      <c r="D722" s="4">
        <v>1985</v>
      </c>
      <c r="E722" s="30">
        <f t="shared" si="56"/>
        <v>5.3292639255523682</v>
      </c>
      <c r="F722" s="31">
        <f t="shared" si="60"/>
        <v>5.5246608257293701</v>
      </c>
      <c r="G722" s="32">
        <v>5.7576427459716797</v>
      </c>
      <c r="H722" s="32">
        <v>5.2916789054870605</v>
      </c>
      <c r="I722" s="30">
        <v>5.7698335647583008</v>
      </c>
      <c r="J722" s="31">
        <f t="shared" si="61"/>
        <v>5.0521427790323896</v>
      </c>
      <c r="K722" s="32">
        <v>6.5357141494750977</v>
      </c>
      <c r="L722" s="32">
        <v>5.5850000381469727</v>
      </c>
      <c r="M722" s="33">
        <v>3.0357141494750977</v>
      </c>
    </row>
    <row r="723" spans="1:13" x14ac:dyDescent="0.25">
      <c r="A723" s="11" t="str">
        <f t="shared" si="59"/>
        <v>ITA_1986</v>
      </c>
      <c r="B723" t="s">
        <v>21</v>
      </c>
      <c r="C723" s="8" t="s">
        <v>53</v>
      </c>
      <c r="D723" s="4">
        <v>1986</v>
      </c>
      <c r="E723" s="30">
        <f t="shared" si="56"/>
        <v>5.3292639255523682</v>
      </c>
      <c r="F723" s="31">
        <f t="shared" si="60"/>
        <v>5.5246608257293701</v>
      </c>
      <c r="G723" s="32">
        <v>5.7576427459716797</v>
      </c>
      <c r="H723" s="32">
        <v>5.2916789054870605</v>
      </c>
      <c r="I723" s="30">
        <v>5.7698335647583008</v>
      </c>
      <c r="J723" s="31">
        <f t="shared" si="61"/>
        <v>5.0521427790323896</v>
      </c>
      <c r="K723" s="32">
        <v>6.5357141494750977</v>
      </c>
      <c r="L723" s="32">
        <v>5.5850000381469727</v>
      </c>
      <c r="M723" s="33">
        <v>3.0357141494750977</v>
      </c>
    </row>
    <row r="724" spans="1:13" x14ac:dyDescent="0.25">
      <c r="A724" s="11" t="str">
        <f t="shared" si="59"/>
        <v>ITA_1987</v>
      </c>
      <c r="B724" t="s">
        <v>21</v>
      </c>
      <c r="C724" s="8" t="s">
        <v>53</v>
      </c>
      <c r="D724" s="4">
        <v>1987</v>
      </c>
      <c r="E724" s="30">
        <f t="shared" si="56"/>
        <v>5.3292639255523682</v>
      </c>
      <c r="F724" s="31">
        <f t="shared" si="60"/>
        <v>5.5246608257293701</v>
      </c>
      <c r="G724" s="32">
        <v>5.7576427459716797</v>
      </c>
      <c r="H724" s="32">
        <v>5.2916789054870605</v>
      </c>
      <c r="I724" s="30">
        <v>5.7698335647583008</v>
      </c>
      <c r="J724" s="31">
        <f t="shared" si="61"/>
        <v>5.0521427790323896</v>
      </c>
      <c r="K724" s="32">
        <v>6.5357141494750977</v>
      </c>
      <c r="L724" s="32">
        <v>5.5850000381469727</v>
      </c>
      <c r="M724" s="33">
        <v>3.0357141494750977</v>
      </c>
    </row>
    <row r="725" spans="1:13" x14ac:dyDescent="0.25">
      <c r="A725" s="11" t="str">
        <f t="shared" si="59"/>
        <v>ITA_1988</v>
      </c>
      <c r="B725" t="s">
        <v>21</v>
      </c>
      <c r="C725" s="8" t="s">
        <v>53</v>
      </c>
      <c r="D725" s="4">
        <v>1988</v>
      </c>
      <c r="E725" s="30">
        <f t="shared" si="56"/>
        <v>5.3292639255523682</v>
      </c>
      <c r="F725" s="31">
        <f t="shared" si="60"/>
        <v>5.5246608257293701</v>
      </c>
      <c r="G725" s="32">
        <v>5.7576427459716797</v>
      </c>
      <c r="H725" s="32">
        <v>5.2916789054870605</v>
      </c>
      <c r="I725" s="30">
        <v>5.7698335647583008</v>
      </c>
      <c r="J725" s="31">
        <f t="shared" si="61"/>
        <v>5.0521427790323896</v>
      </c>
      <c r="K725" s="32">
        <v>6.5357141494750977</v>
      </c>
      <c r="L725" s="32">
        <v>5.5850000381469727</v>
      </c>
      <c r="M725" s="33">
        <v>3.0357141494750977</v>
      </c>
    </row>
    <row r="726" spans="1:13" x14ac:dyDescent="0.25">
      <c r="A726" s="11" t="str">
        <f t="shared" si="59"/>
        <v>ITA_1989</v>
      </c>
      <c r="B726" t="s">
        <v>21</v>
      </c>
      <c r="C726" s="8" t="s">
        <v>53</v>
      </c>
      <c r="D726" s="4">
        <v>1989</v>
      </c>
      <c r="E726" s="30">
        <f t="shared" si="56"/>
        <v>5.3292639255523682</v>
      </c>
      <c r="F726" s="31">
        <f t="shared" si="60"/>
        <v>5.5246608257293701</v>
      </c>
      <c r="G726" s="32">
        <v>5.7576427459716797</v>
      </c>
      <c r="H726" s="32">
        <v>5.2916789054870605</v>
      </c>
      <c r="I726" s="30">
        <v>5.7698335647583008</v>
      </c>
      <c r="J726" s="31">
        <f t="shared" si="61"/>
        <v>5.0521427790323896</v>
      </c>
      <c r="K726" s="32">
        <v>6.5357141494750977</v>
      </c>
      <c r="L726" s="32">
        <v>5.5850000381469727</v>
      </c>
      <c r="M726" s="33">
        <v>3.0357141494750977</v>
      </c>
    </row>
    <row r="727" spans="1:13" x14ac:dyDescent="0.25">
      <c r="A727" s="11" t="str">
        <f t="shared" si="59"/>
        <v>ITA_1990</v>
      </c>
      <c r="B727" t="s">
        <v>21</v>
      </c>
      <c r="C727" s="8" t="s">
        <v>53</v>
      </c>
      <c r="D727" s="4">
        <v>1990</v>
      </c>
      <c r="E727" s="30">
        <f t="shared" si="56"/>
        <v>5.3292639255523682</v>
      </c>
      <c r="F727" s="31">
        <f t="shared" si="60"/>
        <v>5.5246608257293701</v>
      </c>
      <c r="G727" s="32">
        <v>5.7576427459716797</v>
      </c>
      <c r="H727" s="32">
        <v>5.2916789054870605</v>
      </c>
      <c r="I727" s="30">
        <v>5.7698335647583008</v>
      </c>
      <c r="J727" s="31">
        <f t="shared" si="61"/>
        <v>5.0521427790323896</v>
      </c>
      <c r="K727" s="32">
        <v>6.5357141494750977</v>
      </c>
      <c r="L727" s="32">
        <v>5.5850000381469727</v>
      </c>
      <c r="M727" s="33">
        <v>3.0357141494750977</v>
      </c>
    </row>
    <row r="728" spans="1:13" x14ac:dyDescent="0.25">
      <c r="A728" s="11" t="str">
        <f t="shared" si="59"/>
        <v>ITA_1991</v>
      </c>
      <c r="B728" t="s">
        <v>21</v>
      </c>
      <c r="C728" s="8" t="s">
        <v>53</v>
      </c>
      <c r="D728" s="4">
        <v>1991</v>
      </c>
      <c r="E728" s="30">
        <f t="shared" si="56"/>
        <v>5.3292639255523682</v>
      </c>
      <c r="F728" s="31">
        <f t="shared" si="60"/>
        <v>5.5246608257293701</v>
      </c>
      <c r="G728" s="32">
        <v>5.7576427459716797</v>
      </c>
      <c r="H728" s="32">
        <v>5.2916789054870605</v>
      </c>
      <c r="I728" s="30">
        <v>5.7698335647583008</v>
      </c>
      <c r="J728" s="31">
        <f t="shared" si="61"/>
        <v>5.0521427790323896</v>
      </c>
      <c r="K728" s="32">
        <v>6.5357141494750977</v>
      </c>
      <c r="L728" s="32">
        <v>5.5850000381469727</v>
      </c>
      <c r="M728" s="33">
        <v>3.0357141494750977</v>
      </c>
    </row>
    <row r="729" spans="1:13" x14ac:dyDescent="0.25">
      <c r="A729" s="11" t="str">
        <f t="shared" si="59"/>
        <v>ITA_1992</v>
      </c>
      <c r="B729" t="s">
        <v>21</v>
      </c>
      <c r="C729" s="8" t="s">
        <v>53</v>
      </c>
      <c r="D729" s="4">
        <v>1992</v>
      </c>
      <c r="E729" s="30">
        <f t="shared" ref="E729:E802" si="62">IF(AND(G729=".",H729=".",I729=".",K729=".",L729=".",M729="."),".",AVERAGE(G729,H729,I729,K729,L729,M729))</f>
        <v>5.1972639560699463</v>
      </c>
      <c r="F729" s="31">
        <f t="shared" si="60"/>
        <v>5.5246608257293701</v>
      </c>
      <c r="G729" s="32">
        <v>5.7576427459716797</v>
      </c>
      <c r="H729" s="32">
        <v>5.2916789054870605</v>
      </c>
      <c r="I729" s="30">
        <v>4.9778337478637695</v>
      </c>
      <c r="J729" s="31">
        <f t="shared" si="61"/>
        <v>5.0521427790323896</v>
      </c>
      <c r="K729" s="32">
        <v>6.5357141494750977</v>
      </c>
      <c r="L729" s="32">
        <v>5.5850000381469727</v>
      </c>
      <c r="M729" s="33">
        <v>3.0357141494750977</v>
      </c>
    </row>
    <row r="730" spans="1:13" x14ac:dyDescent="0.25">
      <c r="A730" s="11" t="str">
        <f t="shared" si="59"/>
        <v>ITA_1993</v>
      </c>
      <c r="B730" t="s">
        <v>21</v>
      </c>
      <c r="C730" s="8" t="s">
        <v>53</v>
      </c>
      <c r="D730" s="4">
        <v>1993</v>
      </c>
      <c r="E730" s="30">
        <f t="shared" si="62"/>
        <v>4.6114861965179443</v>
      </c>
      <c r="F730" s="31">
        <f t="shared" si="60"/>
        <v>5.5246608257293701</v>
      </c>
      <c r="G730" s="32">
        <v>5.7576427459716797</v>
      </c>
      <c r="H730" s="32">
        <v>5.2916789054870605</v>
      </c>
      <c r="I730" s="30">
        <v>4.4631671905517578</v>
      </c>
      <c r="J730" s="31">
        <f t="shared" si="61"/>
        <v>4.0521427790323896</v>
      </c>
      <c r="K730" s="32">
        <v>6.5357141494750977</v>
      </c>
      <c r="L730" s="32">
        <v>2.5850000381469727</v>
      </c>
      <c r="M730" s="33">
        <v>3.0357141494750977</v>
      </c>
    </row>
    <row r="731" spans="1:13" x14ac:dyDescent="0.25">
      <c r="A731" s="11" t="str">
        <f t="shared" si="59"/>
        <v>ITA_1994</v>
      </c>
      <c r="B731" t="s">
        <v>21</v>
      </c>
      <c r="C731" s="8" t="s">
        <v>53</v>
      </c>
      <c r="D731" s="4">
        <v>1994</v>
      </c>
      <c r="E731" s="30">
        <f t="shared" si="62"/>
        <v>4.6090416113535566</v>
      </c>
      <c r="F731" s="31">
        <f t="shared" si="60"/>
        <v>5.5246608257293701</v>
      </c>
      <c r="G731" s="32">
        <v>5.7576427459716797</v>
      </c>
      <c r="H731" s="32">
        <v>5.2916789054870605</v>
      </c>
      <c r="I731" s="30">
        <v>4.4484996795654297</v>
      </c>
      <c r="J731" s="31">
        <f t="shared" si="61"/>
        <v>4.0521427790323896</v>
      </c>
      <c r="K731" s="32">
        <v>6.5357141494750977</v>
      </c>
      <c r="L731" s="32">
        <v>2.5850000381469727</v>
      </c>
      <c r="M731" s="33">
        <v>3.0357141494750977</v>
      </c>
    </row>
    <row r="732" spans="1:13" x14ac:dyDescent="0.25">
      <c r="A732" s="11" t="str">
        <f t="shared" si="59"/>
        <v>ITA_1995</v>
      </c>
      <c r="B732" t="s">
        <v>21</v>
      </c>
      <c r="C732" s="8" t="s">
        <v>53</v>
      </c>
      <c r="D732" s="4">
        <v>1995</v>
      </c>
      <c r="E732" s="30">
        <f t="shared" si="62"/>
        <v>4.5690972010294599</v>
      </c>
      <c r="F732" s="31">
        <f t="shared" si="60"/>
        <v>5.4121608734130859</v>
      </c>
      <c r="G732" s="32">
        <v>5.7576427459716797</v>
      </c>
      <c r="H732" s="32">
        <v>5.0666790008544922</v>
      </c>
      <c r="I732" s="30">
        <v>4.433833122253418</v>
      </c>
      <c r="J732" s="31">
        <f t="shared" si="61"/>
        <v>4.0521427790323896</v>
      </c>
      <c r="K732" s="32">
        <v>6.5357141494750977</v>
      </c>
      <c r="L732" s="32">
        <v>2.5850000381469727</v>
      </c>
      <c r="M732" s="33">
        <v>3.0357141494750977</v>
      </c>
    </row>
    <row r="733" spans="1:13" x14ac:dyDescent="0.25">
      <c r="A733" s="11" t="str">
        <f t="shared" si="59"/>
        <v>ITA_1996</v>
      </c>
      <c r="B733" t="s">
        <v>21</v>
      </c>
      <c r="C733" s="8" t="s">
        <v>53</v>
      </c>
      <c r="D733" s="4">
        <v>1996</v>
      </c>
      <c r="E733" s="30">
        <f t="shared" si="62"/>
        <v>4.4581527709960938</v>
      </c>
      <c r="F733" s="31">
        <f t="shared" si="60"/>
        <v>5.2906608581542969</v>
      </c>
      <c r="G733" s="32">
        <v>5.7576427459716797</v>
      </c>
      <c r="H733" s="32">
        <v>4.8236789703369141</v>
      </c>
      <c r="I733" s="30">
        <v>4.0111665725708008</v>
      </c>
      <c r="J733" s="31">
        <f t="shared" si="61"/>
        <v>4.0521427790323896</v>
      </c>
      <c r="K733" s="32">
        <v>6.5357141494750977</v>
      </c>
      <c r="L733" s="32">
        <v>2.5850000381469727</v>
      </c>
      <c r="M733" s="33">
        <v>3.0357141494750977</v>
      </c>
    </row>
    <row r="734" spans="1:13" x14ac:dyDescent="0.25">
      <c r="A734" s="11" t="str">
        <f t="shared" si="59"/>
        <v>ITA_1997</v>
      </c>
      <c r="B734" t="s">
        <v>21</v>
      </c>
      <c r="C734" s="8" t="s">
        <v>53</v>
      </c>
      <c r="D734" s="4">
        <v>1997</v>
      </c>
      <c r="E734" s="30">
        <f t="shared" si="62"/>
        <v>4.3685416380564375</v>
      </c>
      <c r="F734" s="31">
        <f t="shared" si="60"/>
        <v>5.154160737991333</v>
      </c>
      <c r="G734" s="32">
        <v>5.7576427459716797</v>
      </c>
      <c r="H734" s="32">
        <v>4.5506787300109863</v>
      </c>
      <c r="I734" s="30">
        <v>3.7465000152587891</v>
      </c>
      <c r="J734" s="31">
        <f t="shared" si="61"/>
        <v>4.0521427790323896</v>
      </c>
      <c r="K734" s="32">
        <v>6.5357141494750977</v>
      </c>
      <c r="L734" s="32">
        <v>2.5850000381469727</v>
      </c>
      <c r="M734" s="33">
        <v>3.0357141494750977</v>
      </c>
    </row>
    <row r="735" spans="1:13" x14ac:dyDescent="0.25">
      <c r="A735" s="11" t="str">
        <f t="shared" si="59"/>
        <v>ITA_1998</v>
      </c>
      <c r="B735" t="s">
        <v>21</v>
      </c>
      <c r="C735" s="8" t="s">
        <v>53</v>
      </c>
      <c r="D735" s="4">
        <v>1998</v>
      </c>
      <c r="E735" s="30">
        <f t="shared" si="62"/>
        <v>4.0837083260218305</v>
      </c>
      <c r="F735" s="31">
        <f t="shared" si="60"/>
        <v>4.8571608066558838</v>
      </c>
      <c r="G735" s="32">
        <v>5.7576427459716797</v>
      </c>
      <c r="H735" s="32">
        <v>3.9566788673400879</v>
      </c>
      <c r="I735" s="30">
        <v>3.0065000057220459</v>
      </c>
      <c r="J735" s="31">
        <f t="shared" si="61"/>
        <v>3.9271427790323892</v>
      </c>
      <c r="K735" s="32">
        <v>6.1607141494750977</v>
      </c>
      <c r="L735" s="32">
        <v>2.5850000381469727</v>
      </c>
      <c r="M735" s="33">
        <v>3.0357141494750977</v>
      </c>
    </row>
    <row r="736" spans="1:13" x14ac:dyDescent="0.25">
      <c r="A736" s="11" t="str">
        <f t="shared" si="59"/>
        <v>ITA_1999</v>
      </c>
      <c r="B736" t="s">
        <v>21</v>
      </c>
      <c r="C736" s="8" t="s">
        <v>53</v>
      </c>
      <c r="D736" s="4">
        <v>1999</v>
      </c>
      <c r="E736" s="30">
        <f t="shared" si="62"/>
        <v>3.4920027852058411</v>
      </c>
      <c r="F736" s="31">
        <f t="shared" si="60"/>
        <v>4.2738275527954102</v>
      </c>
      <c r="G736" s="32">
        <v>4.5909762382507324</v>
      </c>
      <c r="H736" s="32">
        <v>3.9566788673400879</v>
      </c>
      <c r="I736" s="30">
        <v>1.3312332630157471</v>
      </c>
      <c r="J736" s="31">
        <f t="shared" si="61"/>
        <v>3.6910427808761597</v>
      </c>
      <c r="K736" s="32">
        <v>6.1607141494750977</v>
      </c>
      <c r="L736" s="32">
        <v>1.8767000436782837</v>
      </c>
      <c r="M736" s="33">
        <v>3.0357141494750977</v>
      </c>
    </row>
    <row r="737" spans="1:13" x14ac:dyDescent="0.25">
      <c r="A737" s="11" t="str">
        <f t="shared" si="59"/>
        <v>ITA_2000</v>
      </c>
      <c r="B737" t="s">
        <v>21</v>
      </c>
      <c r="C737" s="8" t="s">
        <v>53</v>
      </c>
      <c r="D737" s="4">
        <v>2000</v>
      </c>
      <c r="E737" s="30">
        <f t="shared" si="62"/>
        <v>3.1541435221831002</v>
      </c>
      <c r="F737" s="31">
        <f t="shared" si="60"/>
        <v>3.6560497283935547</v>
      </c>
      <c r="G737" s="32">
        <v>3.3554205894470215</v>
      </c>
      <c r="H737" s="32">
        <v>3.9566788673400879</v>
      </c>
      <c r="I737" s="30">
        <v>0.53963333368301392</v>
      </c>
      <c r="J737" s="31">
        <f t="shared" si="61"/>
        <v>3.6910427808761597</v>
      </c>
      <c r="K737" s="32">
        <v>6.1607141494750977</v>
      </c>
      <c r="L737" s="32">
        <v>1.8767000436782837</v>
      </c>
      <c r="M737" s="33">
        <v>3.0357141494750977</v>
      </c>
    </row>
    <row r="738" spans="1:13" x14ac:dyDescent="0.25">
      <c r="A738" s="11" t="str">
        <f t="shared" si="59"/>
        <v>ITA_2001</v>
      </c>
      <c r="B738" t="s">
        <v>21</v>
      </c>
      <c r="C738" s="8" t="s">
        <v>53</v>
      </c>
      <c r="D738" s="4">
        <v>2001</v>
      </c>
      <c r="E738" s="30">
        <f t="shared" si="62"/>
        <v>2.4768588145573935</v>
      </c>
      <c r="F738" s="31">
        <f t="shared" si="60"/>
        <v>3.1231622695922852</v>
      </c>
      <c r="G738" s="32">
        <v>3.3554205894470215</v>
      </c>
      <c r="H738" s="32">
        <v>2.8909039497375488</v>
      </c>
      <c r="I738" s="30">
        <v>0.41670000553131104</v>
      </c>
      <c r="J738" s="31">
        <f t="shared" si="61"/>
        <v>2.7327094475428262</v>
      </c>
      <c r="K738" s="32">
        <v>4.0357141494750977</v>
      </c>
      <c r="L738" s="32">
        <v>1.8767000436782837</v>
      </c>
      <c r="M738" s="33">
        <v>2.2857141494750977</v>
      </c>
    </row>
    <row r="739" spans="1:13" x14ac:dyDescent="0.25">
      <c r="A739" s="11" t="str">
        <f t="shared" si="59"/>
        <v>ITA_2002</v>
      </c>
      <c r="B739" t="s">
        <v>21</v>
      </c>
      <c r="C739" s="8" t="s">
        <v>53</v>
      </c>
      <c r="D739" s="4">
        <v>2002</v>
      </c>
      <c r="E739" s="30">
        <f t="shared" si="62"/>
        <v>2.2888310352961221</v>
      </c>
      <c r="F739" s="31">
        <f t="shared" si="60"/>
        <v>2.5606622695922852</v>
      </c>
      <c r="G739" s="32">
        <v>3.3554205894470215</v>
      </c>
      <c r="H739" s="32">
        <v>1.7659039497375488</v>
      </c>
      <c r="I739" s="30">
        <v>0.41353332996368408</v>
      </c>
      <c r="J739" s="31">
        <f t="shared" si="61"/>
        <v>2.7327094475428262</v>
      </c>
      <c r="K739" s="32">
        <v>4.0357141494750977</v>
      </c>
      <c r="L739" s="32">
        <v>1.8767000436782837</v>
      </c>
      <c r="M739" s="33">
        <v>2.2857141494750977</v>
      </c>
    </row>
    <row r="740" spans="1:13" x14ac:dyDescent="0.25">
      <c r="A740" s="11" t="str">
        <f t="shared" si="59"/>
        <v>ITA_2003</v>
      </c>
      <c r="B740" t="s">
        <v>21</v>
      </c>
      <c r="C740" s="8" t="s">
        <v>53</v>
      </c>
      <c r="D740" s="4">
        <v>2003</v>
      </c>
      <c r="E740" s="30">
        <f t="shared" si="62"/>
        <v>2.1475917597611747</v>
      </c>
      <c r="F740" s="31">
        <f t="shared" si="60"/>
        <v>2.3606276512145996</v>
      </c>
      <c r="G740" s="32">
        <v>3.1159763336181641</v>
      </c>
      <c r="H740" s="32">
        <v>1.6052789688110352</v>
      </c>
      <c r="I740" s="30">
        <v>0.34116667509078979</v>
      </c>
      <c r="J740" s="31">
        <f t="shared" si="61"/>
        <v>2.607709527015686</v>
      </c>
      <c r="K740" s="32">
        <v>3.6607143878936768</v>
      </c>
      <c r="L740" s="32">
        <v>1.8767000436782837</v>
      </c>
      <c r="M740" s="33">
        <v>2.2857141494750977</v>
      </c>
    </row>
    <row r="741" spans="1:13" x14ac:dyDescent="0.25">
      <c r="A741" s="11" t="str">
        <f t="shared" si="59"/>
        <v>ITA_2004</v>
      </c>
      <c r="B741" t="s">
        <v>21</v>
      </c>
      <c r="C741" s="8" t="s">
        <v>53</v>
      </c>
      <c r="D741" s="4">
        <v>2004</v>
      </c>
      <c r="E741" s="30">
        <f t="shared" si="62"/>
        <v>1.9844000736872356</v>
      </c>
      <c r="F741" s="31">
        <f t="shared" si="60"/>
        <v>1.8656775951385498</v>
      </c>
      <c r="G741" s="32">
        <v>2.2053513526916504</v>
      </c>
      <c r="H741" s="32">
        <v>1.5260038375854492</v>
      </c>
      <c r="I741" s="30">
        <v>0.35191667079925537</v>
      </c>
      <c r="J741" s="31">
        <f t="shared" si="61"/>
        <v>2.607709527015686</v>
      </c>
      <c r="K741" s="32">
        <v>3.6607143878936768</v>
      </c>
      <c r="L741" s="32">
        <v>1.8767000436782837</v>
      </c>
      <c r="M741" s="33">
        <v>2.2857141494750977</v>
      </c>
    </row>
    <row r="742" spans="1:13" x14ac:dyDescent="0.25">
      <c r="A742" s="11" t="str">
        <f t="shared" si="59"/>
        <v>ITA_2005</v>
      </c>
      <c r="B742" t="s">
        <v>21</v>
      </c>
      <c r="C742" s="8" t="s">
        <v>53</v>
      </c>
      <c r="D742" s="4">
        <v>2005</v>
      </c>
      <c r="E742" s="30">
        <f t="shared" si="62"/>
        <v>1.6701250175635021</v>
      </c>
      <c r="F742" s="31">
        <f t="shared" si="60"/>
        <v>1.6048274040222168</v>
      </c>
      <c r="G742" s="32">
        <v>2.0586509704589844</v>
      </c>
      <c r="H742" s="32">
        <v>1.1510038375854492</v>
      </c>
      <c r="I742" s="30">
        <v>0.36266666650772095</v>
      </c>
      <c r="J742" s="31">
        <f t="shared" si="61"/>
        <v>2.1494762102762857</v>
      </c>
      <c r="K742" s="32">
        <v>3.6607143878936768</v>
      </c>
      <c r="L742" s="32">
        <v>1.5019999742507935</v>
      </c>
      <c r="M742" s="33">
        <v>1.2857142686843872</v>
      </c>
    </row>
    <row r="743" spans="1:13" x14ac:dyDescent="0.25">
      <c r="A743" s="11" t="str">
        <f t="shared" si="59"/>
        <v>ITA_2006</v>
      </c>
      <c r="B743" t="s">
        <v>21</v>
      </c>
      <c r="C743" s="8" t="s">
        <v>53</v>
      </c>
      <c r="D743" s="4">
        <v>2006</v>
      </c>
      <c r="E743" s="30">
        <f t="shared" si="62"/>
        <v>1.5378056168556213</v>
      </c>
      <c r="F743" s="31">
        <f t="shared" si="60"/>
        <v>1.4173275232315063</v>
      </c>
      <c r="G743" s="32">
        <v>1.6836512088775635</v>
      </c>
      <c r="H743" s="32">
        <v>1.1510038375854492</v>
      </c>
      <c r="I743" s="30">
        <v>0.31875002384185791</v>
      </c>
      <c r="J743" s="31">
        <f t="shared" si="61"/>
        <v>2.0244762102762857</v>
      </c>
      <c r="K743" s="32">
        <v>3.2857143878936768</v>
      </c>
      <c r="L743" s="32">
        <v>1.5019999742507935</v>
      </c>
      <c r="M743" s="33">
        <v>1.2857142686843872</v>
      </c>
    </row>
    <row r="744" spans="1:13" x14ac:dyDescent="0.25">
      <c r="A744" s="11" t="str">
        <f t="shared" si="59"/>
        <v>ITA_2007</v>
      </c>
      <c r="B744" t="s">
        <v>21</v>
      </c>
      <c r="C744" s="8" t="s">
        <v>53</v>
      </c>
      <c r="D744" s="4">
        <v>2007</v>
      </c>
      <c r="E744" s="30">
        <f t="shared" si="62"/>
        <v>1.5298097928365071</v>
      </c>
      <c r="F744" s="31">
        <f t="shared" si="60"/>
        <v>1.4152984023094177</v>
      </c>
      <c r="G744" s="32">
        <v>1.6003178358078003</v>
      </c>
      <c r="H744" s="32">
        <v>1.2302789688110352</v>
      </c>
      <c r="I744" s="30">
        <v>0.2748333215713501</v>
      </c>
      <c r="J744" s="31">
        <f t="shared" si="61"/>
        <v>2.0244762102762857</v>
      </c>
      <c r="K744" s="32">
        <v>3.2857143878936768</v>
      </c>
      <c r="L744" s="32">
        <v>1.5019999742507935</v>
      </c>
      <c r="M744" s="33">
        <v>1.2857142686843872</v>
      </c>
    </row>
    <row r="745" spans="1:13" x14ac:dyDescent="0.25">
      <c r="A745" s="11" t="str">
        <f t="shared" si="59"/>
        <v>ITA_2008</v>
      </c>
      <c r="B745" t="s">
        <v>21</v>
      </c>
      <c r="C745" s="8" t="s">
        <v>53</v>
      </c>
      <c r="D745" s="4">
        <v>2008</v>
      </c>
      <c r="E745" s="30">
        <f t="shared" si="62"/>
        <v>1.5355736811955769</v>
      </c>
      <c r="F745" s="31">
        <f t="shared" si="60"/>
        <v>1.44267338514328</v>
      </c>
      <c r="G745" s="32">
        <v>1.5984053611755371</v>
      </c>
      <c r="H745" s="32">
        <v>1.2869414091110229</v>
      </c>
      <c r="I745" s="30">
        <v>0.25466668605804443</v>
      </c>
      <c r="J745" s="31">
        <f t="shared" si="61"/>
        <v>2.0244762102762857</v>
      </c>
      <c r="K745" s="32">
        <v>3.2857143878936768</v>
      </c>
      <c r="L745" s="32">
        <v>1.5019999742507935</v>
      </c>
      <c r="M745" s="33">
        <v>1.2857142686843872</v>
      </c>
    </row>
    <row r="746" spans="1:13" x14ac:dyDescent="0.25">
      <c r="A746" s="11" t="str">
        <f t="shared" si="59"/>
        <v>ITA_2009</v>
      </c>
      <c r="B746" t="s">
        <v>21</v>
      </c>
      <c r="C746" s="8" t="s">
        <v>53</v>
      </c>
      <c r="D746" s="4">
        <v>2009</v>
      </c>
      <c r="E746" s="30">
        <f t="shared" si="62"/>
        <v>1.2840250590040039</v>
      </c>
      <c r="F746" s="31">
        <f t="shared" si="60"/>
        <v>1.4466108679771423</v>
      </c>
      <c r="G746" s="32">
        <v>1.5964928865432739</v>
      </c>
      <c r="H746" s="32">
        <v>1.2967288494110107</v>
      </c>
      <c r="I746" s="30">
        <v>0.23449996113777161</v>
      </c>
      <c r="J746" s="31">
        <f t="shared" si="61"/>
        <v>1.5254762189773221</v>
      </c>
      <c r="K746" s="32">
        <v>3.2857143878936768</v>
      </c>
      <c r="L746" s="32">
        <v>5.0000003539025784E-3</v>
      </c>
      <c r="M746" s="33">
        <v>1.2857142686843872</v>
      </c>
    </row>
    <row r="747" spans="1:13" x14ac:dyDescent="0.25">
      <c r="A747" s="11" t="str">
        <f t="shared" si="59"/>
        <v>ITA_2010</v>
      </c>
      <c r="B747" t="s">
        <v>21</v>
      </c>
      <c r="C747" s="8" t="s">
        <v>53</v>
      </c>
      <c r="D747" s="4">
        <v>2010</v>
      </c>
      <c r="E747" s="30">
        <f t="shared" si="62"/>
        <v>1.1896292526119698</v>
      </c>
      <c r="F747" s="31">
        <f t="shared" si="60"/>
        <v>1.1692984104156494</v>
      </c>
      <c r="G747" s="32">
        <v>1.2195804119110107</v>
      </c>
      <c r="H747" s="32">
        <v>1.1190164089202881</v>
      </c>
      <c r="I747" s="30">
        <v>0.22275003790855408</v>
      </c>
      <c r="J747" s="31">
        <f t="shared" si="61"/>
        <v>1.5254762189773221</v>
      </c>
      <c r="K747" s="32">
        <v>3.2857143878936768</v>
      </c>
      <c r="L747" s="32">
        <v>5.0000003539025784E-3</v>
      </c>
      <c r="M747" s="33">
        <v>1.2857142686843872</v>
      </c>
    </row>
    <row r="748" spans="1:13" x14ac:dyDescent="0.25">
      <c r="A748" s="11" t="str">
        <f t="shared" si="59"/>
        <v>ITA_2011</v>
      </c>
      <c r="B748" t="s">
        <v>21</v>
      </c>
      <c r="C748" s="8" t="s">
        <v>53</v>
      </c>
      <c r="D748" s="4">
        <v>2011</v>
      </c>
      <c r="E748" s="30">
        <f t="shared" si="62"/>
        <v>1.1889834263517212</v>
      </c>
      <c r="F748" s="31">
        <f t="shared" si="60"/>
        <v>1.1732359528541565</v>
      </c>
      <c r="G748" s="32">
        <v>1.2176679372787476</v>
      </c>
      <c r="H748" s="32">
        <v>1.1288039684295654</v>
      </c>
      <c r="I748" s="30">
        <v>0.210999995470047</v>
      </c>
      <c r="J748" s="31">
        <f t="shared" si="61"/>
        <v>1.5254762189773221</v>
      </c>
      <c r="K748" s="32">
        <v>3.2857143878936768</v>
      </c>
      <c r="L748" s="32">
        <v>5.0000003539025784E-3</v>
      </c>
      <c r="M748" s="33">
        <v>1.2857142686843872</v>
      </c>
    </row>
    <row r="749" spans="1:13" x14ac:dyDescent="0.25">
      <c r="A749" s="11" t="str">
        <f t="shared" si="59"/>
        <v>ITA_2012</v>
      </c>
      <c r="B749" t="s">
        <v>21</v>
      </c>
      <c r="C749" s="8" t="s">
        <v>53</v>
      </c>
      <c r="D749" s="4">
        <v>2012</v>
      </c>
      <c r="E749" s="30">
        <f t="shared" si="62"/>
        <v>1.1883375653220962</v>
      </c>
      <c r="F749" s="31">
        <f t="shared" si="60"/>
        <v>1.177173376083374</v>
      </c>
      <c r="G749" s="32">
        <v>1.2157553434371948</v>
      </c>
      <c r="H749" s="32">
        <v>1.1385914087295532</v>
      </c>
      <c r="I749" s="30">
        <v>0.1992499828338623</v>
      </c>
      <c r="J749" s="31">
        <f t="shared" si="61"/>
        <v>1.5254762189773221</v>
      </c>
      <c r="K749" s="32">
        <v>3.2857143878936768</v>
      </c>
      <c r="L749" s="32">
        <v>5.0000003539025784E-3</v>
      </c>
      <c r="M749" s="33">
        <v>1.2857142686843872</v>
      </c>
    </row>
    <row r="750" spans="1:13" x14ac:dyDescent="0.25">
      <c r="A750" s="11" t="str">
        <f t="shared" si="59"/>
        <v>ITA_2013</v>
      </c>
      <c r="B750" t="s">
        <v>21</v>
      </c>
      <c r="C750" s="8" t="s">
        <v>53</v>
      </c>
      <c r="D750" s="4">
        <v>2013</v>
      </c>
      <c r="E750" s="30">
        <f t="shared" si="62"/>
        <v>1.1862042356127251</v>
      </c>
      <c r="F750" s="31">
        <f t="shared" si="60"/>
        <v>1.1766483783721924</v>
      </c>
      <c r="G750" s="32">
        <v>1.2051428556442261</v>
      </c>
      <c r="H750" s="32">
        <v>1.1481539011001587</v>
      </c>
      <c r="I750" s="30">
        <v>0.1875</v>
      </c>
      <c r="J750" s="31">
        <f t="shared" si="61"/>
        <v>1.5254762189773221</v>
      </c>
      <c r="K750" s="32">
        <v>3.2857143878936768</v>
      </c>
      <c r="L750" s="32">
        <v>5.0000003539025784E-3</v>
      </c>
      <c r="M750" s="33">
        <v>1.2857142686843872</v>
      </c>
    </row>
    <row r="751" spans="1:13" x14ac:dyDescent="0.25">
      <c r="A751" s="11" t="str">
        <f t="shared" si="59"/>
        <v>ITA_2014</v>
      </c>
      <c r="B751" t="s">
        <v>21</v>
      </c>
      <c r="C751" s="8" t="s">
        <v>53</v>
      </c>
      <c r="D751" s="4">
        <v>2014</v>
      </c>
      <c r="E751" s="30">
        <f t="shared" ref="E751:E755" si="63">IF(AND(G751=".",H751=".",I751=".",K751=".",L751=".",M751="."),".",AVERAGE(G751,H751,I751,K751,L751,M751))</f>
        <v>1.1846595293221374</v>
      </c>
      <c r="F751" s="31">
        <f t="shared" si="60"/>
        <v>1.1725142598152161</v>
      </c>
      <c r="G751" s="32">
        <v>1.1986285448074341</v>
      </c>
      <c r="H751" s="32">
        <v>1.146399974822998</v>
      </c>
      <c r="I751" s="30">
        <v>0.1875</v>
      </c>
      <c r="J751" s="31">
        <f t="shared" si="61"/>
        <v>1.5251428854341309</v>
      </c>
      <c r="K751" s="32">
        <v>3.2857143878936768</v>
      </c>
      <c r="L751" s="32">
        <v>3.9999997243285179E-3</v>
      </c>
      <c r="M751" s="33">
        <v>1.2857142686843872</v>
      </c>
    </row>
    <row r="752" spans="1:13" x14ac:dyDescent="0.25">
      <c r="A752" s="11" t="str">
        <f t="shared" si="59"/>
        <v>ITA_2015</v>
      </c>
      <c r="B752" t="s">
        <v>21</v>
      </c>
      <c r="C752" s="8" t="s">
        <v>53</v>
      </c>
      <c r="D752" s="4">
        <v>2015</v>
      </c>
      <c r="E752" s="30">
        <f t="shared" si="63"/>
        <v>1.2331148450806115</v>
      </c>
      <c r="F752" s="31">
        <f t="shared" si="60"/>
        <v>1.1683802008628845</v>
      </c>
      <c r="G752" s="32">
        <v>1.1921142339706421</v>
      </c>
      <c r="H752" s="32">
        <v>1.144646167755127</v>
      </c>
      <c r="I752" s="30">
        <v>0.48750001192092896</v>
      </c>
      <c r="J752" s="31">
        <f t="shared" si="61"/>
        <v>1.5248095522789906</v>
      </c>
      <c r="K752" s="32">
        <v>3.2857143878936768</v>
      </c>
      <c r="L752" s="32">
        <v>3.0000002589076757E-3</v>
      </c>
      <c r="M752" s="33">
        <v>1.2857142686843872</v>
      </c>
    </row>
    <row r="753" spans="1:13" x14ac:dyDescent="0.25">
      <c r="A753" s="11" t="str">
        <f t="shared" si="59"/>
        <v>ITA_2016</v>
      </c>
      <c r="B753" t="s">
        <v>21</v>
      </c>
      <c r="C753" s="8" t="s">
        <v>53</v>
      </c>
      <c r="D753" s="4">
        <v>2016</v>
      </c>
      <c r="E753" s="30">
        <f t="shared" si="63"/>
        <v>1.2253201795586695</v>
      </c>
      <c r="F753" s="31">
        <f t="shared" si="60"/>
        <v>1.1642462015151978</v>
      </c>
      <c r="G753" s="32">
        <v>1.1856000423431396</v>
      </c>
      <c r="H753" s="32">
        <v>1.1428923606872559</v>
      </c>
      <c r="I753" s="30">
        <v>0.45000001788139343</v>
      </c>
      <c r="J753" s="31">
        <f t="shared" si="61"/>
        <v>1.5244762188134093</v>
      </c>
      <c r="K753" s="32">
        <v>3.2857143878936768</v>
      </c>
      <c r="L753" s="32">
        <v>1.999999862164259E-3</v>
      </c>
      <c r="M753" s="33">
        <v>1.2857142686843872</v>
      </c>
    </row>
    <row r="754" spans="1:13" x14ac:dyDescent="0.25">
      <c r="A754" s="11" t="str">
        <f t="shared" si="59"/>
        <v>ITA_2017</v>
      </c>
      <c r="B754" t="s">
        <v>21</v>
      </c>
      <c r="C754" s="8" t="s">
        <v>53</v>
      </c>
      <c r="D754" s="4">
        <v>2017</v>
      </c>
      <c r="E754" s="30">
        <f t="shared" si="63"/>
        <v>1.223775473384497</v>
      </c>
      <c r="F754" s="31">
        <f t="shared" si="60"/>
        <v>1.1601120829582214</v>
      </c>
      <c r="G754" s="32">
        <v>1.1790857315063477</v>
      </c>
      <c r="H754" s="32">
        <v>1.1411384344100952</v>
      </c>
      <c r="I754" s="30">
        <v>0.45000001788139343</v>
      </c>
      <c r="J754" s="31">
        <f t="shared" si="61"/>
        <v>1.5241428855030488</v>
      </c>
      <c r="K754" s="32">
        <v>3.2857143878936768</v>
      </c>
      <c r="L754" s="32">
        <v>9.9999993108212948E-4</v>
      </c>
      <c r="M754" s="33">
        <v>1.2857142686843872</v>
      </c>
    </row>
    <row r="755" spans="1:13" x14ac:dyDescent="0.25">
      <c r="A755" s="11" t="str">
        <f t="shared" si="59"/>
        <v>ITA_2018</v>
      </c>
      <c r="B755" t="s">
        <v>21</v>
      </c>
      <c r="C755" s="8" t="s">
        <v>53</v>
      </c>
      <c r="D755" s="4">
        <v>2018</v>
      </c>
      <c r="E755" s="30">
        <f t="shared" si="63"/>
        <v>1.1984212746222813</v>
      </c>
      <c r="F755" s="31">
        <f t="shared" si="60"/>
        <v>1.1559780240058899</v>
      </c>
      <c r="G755" s="32">
        <v>1.1725714206695557</v>
      </c>
      <c r="H755" s="32">
        <v>1.1393846273422241</v>
      </c>
      <c r="I755" s="30">
        <v>0.45000001788139343</v>
      </c>
      <c r="J755" s="31">
        <f t="shared" si="61"/>
        <v>1.4761905272801716</v>
      </c>
      <c r="K755" s="32">
        <v>3.2857143878936768</v>
      </c>
      <c r="L755" s="32">
        <v>0</v>
      </c>
      <c r="M755" s="33">
        <v>1.1428571939468384</v>
      </c>
    </row>
    <row r="756" spans="1:13" x14ac:dyDescent="0.25">
      <c r="A756" s="11" t="str">
        <f t="shared" si="59"/>
        <v>JPN_1975</v>
      </c>
      <c r="B756" t="s">
        <v>22</v>
      </c>
      <c r="C756" s="7" t="s">
        <v>54</v>
      </c>
      <c r="D756" s="6">
        <v>1975</v>
      </c>
      <c r="E756" s="34">
        <f t="shared" si="62"/>
        <v>4.8416869640350342</v>
      </c>
      <c r="F756" s="35">
        <f t="shared" si="60"/>
        <v>2.6343750953674316</v>
      </c>
      <c r="G756" s="36">
        <v>2.5316667556762695</v>
      </c>
      <c r="H756" s="36">
        <v>2.7370834350585938</v>
      </c>
      <c r="I756" s="34">
        <v>6.6444668769836426</v>
      </c>
      <c r="J756" s="35">
        <f t="shared" si="61"/>
        <v>5.7123015721638994</v>
      </c>
      <c r="K756" s="36">
        <v>5.1428570747375488</v>
      </c>
      <c r="L756" s="36">
        <v>6.2083334922790527</v>
      </c>
      <c r="M756" s="37">
        <v>5.7857141494750977</v>
      </c>
    </row>
    <row r="757" spans="1:13" x14ac:dyDescent="0.25">
      <c r="A757" s="11" t="str">
        <f t="shared" si="59"/>
        <v>JPN_1976</v>
      </c>
      <c r="B757" t="s">
        <v>22</v>
      </c>
      <c r="C757" s="7" t="s">
        <v>54</v>
      </c>
      <c r="D757" s="6">
        <v>1976</v>
      </c>
      <c r="E757" s="34">
        <f t="shared" si="62"/>
        <v>4.8416869640350342</v>
      </c>
      <c r="F757" s="35">
        <f t="shared" si="60"/>
        <v>2.6343750953674316</v>
      </c>
      <c r="G757" s="36">
        <v>2.5316667556762695</v>
      </c>
      <c r="H757" s="36">
        <v>2.7370834350585938</v>
      </c>
      <c r="I757" s="34">
        <v>6.6444668769836426</v>
      </c>
      <c r="J757" s="35">
        <f t="shared" si="61"/>
        <v>5.7123015721638994</v>
      </c>
      <c r="K757" s="36">
        <v>5.1428570747375488</v>
      </c>
      <c r="L757" s="36">
        <v>6.2083334922790527</v>
      </c>
      <c r="M757" s="37">
        <v>5.7857141494750977</v>
      </c>
    </row>
    <row r="758" spans="1:13" x14ac:dyDescent="0.25">
      <c r="A758" s="11" t="str">
        <f t="shared" si="59"/>
        <v>JPN_1977</v>
      </c>
      <c r="B758" t="s">
        <v>22</v>
      </c>
      <c r="C758" s="7" t="s">
        <v>54</v>
      </c>
      <c r="D758" s="6">
        <v>1977</v>
      </c>
      <c r="E758" s="34">
        <f t="shared" si="62"/>
        <v>4.8416869640350342</v>
      </c>
      <c r="F758" s="35">
        <f t="shared" si="60"/>
        <v>2.6343750953674316</v>
      </c>
      <c r="G758" s="36">
        <v>2.5316667556762695</v>
      </c>
      <c r="H758" s="36">
        <v>2.7370834350585938</v>
      </c>
      <c r="I758" s="34">
        <v>6.6444668769836426</v>
      </c>
      <c r="J758" s="35">
        <f t="shared" si="61"/>
        <v>5.7123015721638994</v>
      </c>
      <c r="K758" s="36">
        <v>5.1428570747375488</v>
      </c>
      <c r="L758" s="36">
        <v>6.2083334922790527</v>
      </c>
      <c r="M758" s="37">
        <v>5.7857141494750977</v>
      </c>
    </row>
    <row r="759" spans="1:13" x14ac:dyDescent="0.25">
      <c r="A759" s="11" t="str">
        <f t="shared" si="59"/>
        <v>JPN_1978</v>
      </c>
      <c r="B759" t="s">
        <v>22</v>
      </c>
      <c r="C759" s="7" t="s">
        <v>54</v>
      </c>
      <c r="D759" s="6">
        <v>1978</v>
      </c>
      <c r="E759" s="34">
        <f t="shared" si="62"/>
        <v>4.8416869640350342</v>
      </c>
      <c r="F759" s="35">
        <f t="shared" si="60"/>
        <v>2.6343750953674316</v>
      </c>
      <c r="G759" s="36">
        <v>2.5316667556762695</v>
      </c>
      <c r="H759" s="36">
        <v>2.7370834350585938</v>
      </c>
      <c r="I759" s="34">
        <v>6.6444668769836426</v>
      </c>
      <c r="J759" s="35">
        <f t="shared" si="61"/>
        <v>5.7123015721638994</v>
      </c>
      <c r="K759" s="36">
        <v>5.1428570747375488</v>
      </c>
      <c r="L759" s="36">
        <v>6.2083334922790527</v>
      </c>
      <c r="M759" s="37">
        <v>5.7857141494750977</v>
      </c>
    </row>
    <row r="760" spans="1:13" x14ac:dyDescent="0.25">
      <c r="A760" s="11" t="str">
        <f t="shared" si="59"/>
        <v>JPN_1979</v>
      </c>
      <c r="B760" t="s">
        <v>22</v>
      </c>
      <c r="C760" s="7" t="s">
        <v>54</v>
      </c>
      <c r="D760" s="6">
        <v>1979</v>
      </c>
      <c r="E760" s="34">
        <f t="shared" si="62"/>
        <v>4.8416869640350342</v>
      </c>
      <c r="F760" s="35">
        <f t="shared" si="60"/>
        <v>2.6343750953674316</v>
      </c>
      <c r="G760" s="36">
        <v>2.5316667556762695</v>
      </c>
      <c r="H760" s="36">
        <v>2.7370834350585938</v>
      </c>
      <c r="I760" s="34">
        <v>6.6444668769836426</v>
      </c>
      <c r="J760" s="35">
        <f t="shared" si="61"/>
        <v>5.7123015721638994</v>
      </c>
      <c r="K760" s="36">
        <v>5.1428570747375488</v>
      </c>
      <c r="L760" s="36">
        <v>6.2083334922790527</v>
      </c>
      <c r="M760" s="37">
        <v>5.7857141494750977</v>
      </c>
    </row>
    <row r="761" spans="1:13" x14ac:dyDescent="0.25">
      <c r="A761" s="11" t="str">
        <f t="shared" si="59"/>
        <v>JPN_1980</v>
      </c>
      <c r="B761" t="s">
        <v>22</v>
      </c>
      <c r="C761" s="7" t="s">
        <v>54</v>
      </c>
      <c r="D761" s="6">
        <v>1980</v>
      </c>
      <c r="E761" s="34">
        <f t="shared" si="62"/>
        <v>4.8416869640350342</v>
      </c>
      <c r="F761" s="35">
        <f t="shared" si="60"/>
        <v>2.6343750953674316</v>
      </c>
      <c r="G761" s="36">
        <v>2.5316667556762695</v>
      </c>
      <c r="H761" s="36">
        <v>2.7370834350585938</v>
      </c>
      <c r="I761" s="34">
        <v>6.6444668769836426</v>
      </c>
      <c r="J761" s="35">
        <f t="shared" si="61"/>
        <v>5.7123015721638994</v>
      </c>
      <c r="K761" s="36">
        <v>5.1428570747375488</v>
      </c>
      <c r="L761" s="36">
        <v>6.2083334922790527</v>
      </c>
      <c r="M761" s="37">
        <v>5.7857141494750977</v>
      </c>
    </row>
    <row r="762" spans="1:13" x14ac:dyDescent="0.25">
      <c r="A762" s="11" t="str">
        <f t="shared" si="59"/>
        <v>JPN_1981</v>
      </c>
      <c r="B762" t="s">
        <v>22</v>
      </c>
      <c r="C762" s="7" t="s">
        <v>54</v>
      </c>
      <c r="D762" s="6">
        <v>1981</v>
      </c>
      <c r="E762" s="34">
        <f t="shared" si="62"/>
        <v>4.8416869640350342</v>
      </c>
      <c r="F762" s="35">
        <f t="shared" si="60"/>
        <v>2.6343750953674316</v>
      </c>
      <c r="G762" s="36">
        <v>2.5316667556762695</v>
      </c>
      <c r="H762" s="36">
        <v>2.7370834350585938</v>
      </c>
      <c r="I762" s="34">
        <v>6.6444668769836426</v>
      </c>
      <c r="J762" s="35">
        <f t="shared" si="61"/>
        <v>5.7123015721638994</v>
      </c>
      <c r="K762" s="36">
        <v>5.1428570747375488</v>
      </c>
      <c r="L762" s="36">
        <v>6.2083334922790527</v>
      </c>
      <c r="M762" s="37">
        <v>5.7857141494750977</v>
      </c>
    </row>
    <row r="763" spans="1:13" x14ac:dyDescent="0.25">
      <c r="A763" s="11" t="str">
        <f t="shared" si="59"/>
        <v>JPN_1982</v>
      </c>
      <c r="B763" t="s">
        <v>22</v>
      </c>
      <c r="C763" s="7" t="s">
        <v>54</v>
      </c>
      <c r="D763" s="6">
        <v>1982</v>
      </c>
      <c r="E763" s="34">
        <f t="shared" si="62"/>
        <v>4.8416869640350342</v>
      </c>
      <c r="F763" s="35">
        <f t="shared" si="60"/>
        <v>2.6343750953674316</v>
      </c>
      <c r="G763" s="36">
        <v>2.5316667556762695</v>
      </c>
      <c r="H763" s="36">
        <v>2.7370834350585938</v>
      </c>
      <c r="I763" s="34">
        <v>6.6444668769836426</v>
      </c>
      <c r="J763" s="35">
        <f t="shared" si="61"/>
        <v>5.7123015721638994</v>
      </c>
      <c r="K763" s="36">
        <v>5.1428570747375488</v>
      </c>
      <c r="L763" s="36">
        <v>6.2083334922790527</v>
      </c>
      <c r="M763" s="37">
        <v>5.7857141494750977</v>
      </c>
    </row>
    <row r="764" spans="1:13" x14ac:dyDescent="0.25">
      <c r="A764" s="11" t="str">
        <f t="shared" si="59"/>
        <v>JPN_1983</v>
      </c>
      <c r="B764" t="s">
        <v>22</v>
      </c>
      <c r="C764" s="7" t="s">
        <v>54</v>
      </c>
      <c r="D764" s="6">
        <v>1983</v>
      </c>
      <c r="E764" s="34">
        <f t="shared" si="62"/>
        <v>4.8416869640350342</v>
      </c>
      <c r="F764" s="35">
        <f t="shared" si="60"/>
        <v>2.6343750953674316</v>
      </c>
      <c r="G764" s="36">
        <v>2.5316667556762695</v>
      </c>
      <c r="H764" s="36">
        <v>2.7370834350585938</v>
      </c>
      <c r="I764" s="34">
        <v>6.6444668769836426</v>
      </c>
      <c r="J764" s="35">
        <f t="shared" si="61"/>
        <v>5.7123015721638994</v>
      </c>
      <c r="K764" s="36">
        <v>5.1428570747375488</v>
      </c>
      <c r="L764" s="36">
        <v>6.2083334922790527</v>
      </c>
      <c r="M764" s="37">
        <v>5.7857141494750977</v>
      </c>
    </row>
    <row r="765" spans="1:13" x14ac:dyDescent="0.25">
      <c r="A765" s="11" t="str">
        <f t="shared" si="59"/>
        <v>JPN_1984</v>
      </c>
      <c r="B765" t="s">
        <v>22</v>
      </c>
      <c r="C765" s="7" t="s">
        <v>54</v>
      </c>
      <c r="D765" s="6">
        <v>1984</v>
      </c>
      <c r="E765" s="34">
        <f t="shared" si="62"/>
        <v>4.8416869640350342</v>
      </c>
      <c r="F765" s="35">
        <f t="shared" si="60"/>
        <v>2.6343750953674316</v>
      </c>
      <c r="G765" s="36">
        <v>2.5316667556762695</v>
      </c>
      <c r="H765" s="36">
        <v>2.7370834350585938</v>
      </c>
      <c r="I765" s="34">
        <v>6.6444668769836426</v>
      </c>
      <c r="J765" s="35">
        <f t="shared" si="61"/>
        <v>5.7123015721638994</v>
      </c>
      <c r="K765" s="36">
        <v>5.1428570747375488</v>
      </c>
      <c r="L765" s="36">
        <v>6.2083334922790527</v>
      </c>
      <c r="M765" s="37">
        <v>5.7857141494750977</v>
      </c>
    </row>
    <row r="766" spans="1:13" x14ac:dyDescent="0.25">
      <c r="A766" s="11" t="str">
        <f t="shared" si="59"/>
        <v>JPN_1985</v>
      </c>
      <c r="B766" t="s">
        <v>22</v>
      </c>
      <c r="C766" s="7" t="s">
        <v>54</v>
      </c>
      <c r="D766" s="6">
        <v>1985</v>
      </c>
      <c r="E766" s="34">
        <f t="shared" si="62"/>
        <v>4.5187822182973223</v>
      </c>
      <c r="F766" s="35">
        <f t="shared" si="60"/>
        <v>2.6343750953674316</v>
      </c>
      <c r="G766" s="36">
        <v>2.5316667556762695</v>
      </c>
      <c r="H766" s="36">
        <v>2.7370834350585938</v>
      </c>
      <c r="I766" s="34">
        <v>4.707038402557373</v>
      </c>
      <c r="J766" s="35">
        <f t="shared" si="61"/>
        <v>5.7123015721638994</v>
      </c>
      <c r="K766" s="36">
        <v>5.1428570747375488</v>
      </c>
      <c r="L766" s="36">
        <v>6.2083334922790527</v>
      </c>
      <c r="M766" s="37">
        <v>5.7857141494750977</v>
      </c>
    </row>
    <row r="767" spans="1:13" x14ac:dyDescent="0.25">
      <c r="A767" s="11" t="str">
        <f t="shared" si="59"/>
        <v>JPN_1986</v>
      </c>
      <c r="B767" t="s">
        <v>22</v>
      </c>
      <c r="C767" s="7" t="s">
        <v>54</v>
      </c>
      <c r="D767" s="6">
        <v>1986</v>
      </c>
      <c r="E767" s="34">
        <f t="shared" si="62"/>
        <v>4.2668774127960205</v>
      </c>
      <c r="F767" s="35">
        <f t="shared" si="60"/>
        <v>2.6343750953674316</v>
      </c>
      <c r="G767" s="36">
        <v>2.5316667556762695</v>
      </c>
      <c r="H767" s="36">
        <v>2.7370834350585938</v>
      </c>
      <c r="I767" s="34">
        <v>4.1956095695495605</v>
      </c>
      <c r="J767" s="35">
        <f t="shared" si="61"/>
        <v>5.3789682388305664</v>
      </c>
      <c r="K767" s="36">
        <v>5.1428570747375488</v>
      </c>
      <c r="L767" s="36">
        <v>5.2083334922790527</v>
      </c>
      <c r="M767" s="37">
        <v>5.7857141494750977</v>
      </c>
    </row>
    <row r="768" spans="1:13" x14ac:dyDescent="0.25">
      <c r="A768" s="11" t="str">
        <f t="shared" si="59"/>
        <v>JPN_1987</v>
      </c>
      <c r="B768" t="s">
        <v>22</v>
      </c>
      <c r="C768" s="7" t="s">
        <v>54</v>
      </c>
      <c r="D768" s="6">
        <v>1987</v>
      </c>
      <c r="E768" s="34">
        <f t="shared" si="62"/>
        <v>3.596639315287272</v>
      </c>
      <c r="F768" s="35">
        <f t="shared" si="60"/>
        <v>2.6343750953674316</v>
      </c>
      <c r="G768" s="36">
        <v>2.5316667556762695</v>
      </c>
      <c r="H768" s="36">
        <v>2.7370834350585938</v>
      </c>
      <c r="I768" s="34">
        <v>3.6741809844970703</v>
      </c>
      <c r="J768" s="35">
        <f t="shared" si="61"/>
        <v>4.2123015721638994</v>
      </c>
      <c r="K768" s="36">
        <v>4.6428570747375488</v>
      </c>
      <c r="L768" s="36">
        <v>2.2083334922790527</v>
      </c>
      <c r="M768" s="37">
        <v>5.7857141494750977</v>
      </c>
    </row>
    <row r="769" spans="1:13" x14ac:dyDescent="0.25">
      <c r="A769" s="11" t="str">
        <f t="shared" si="59"/>
        <v>JPN_1988</v>
      </c>
      <c r="B769" t="s">
        <v>22</v>
      </c>
      <c r="C769" s="7" t="s">
        <v>54</v>
      </c>
      <c r="D769" s="6">
        <v>1988</v>
      </c>
      <c r="E769" s="34">
        <f t="shared" si="62"/>
        <v>3.5914012591044107</v>
      </c>
      <c r="F769" s="35">
        <f t="shared" si="60"/>
        <v>2.6343750953674316</v>
      </c>
      <c r="G769" s="36">
        <v>2.5316667556762695</v>
      </c>
      <c r="H769" s="36">
        <v>2.7370834350585938</v>
      </c>
      <c r="I769" s="34">
        <v>3.6427526473999023</v>
      </c>
      <c r="J769" s="35">
        <f t="shared" si="61"/>
        <v>4.2123015721638994</v>
      </c>
      <c r="K769" s="36">
        <v>4.6428570747375488</v>
      </c>
      <c r="L769" s="36">
        <v>2.2083334922790527</v>
      </c>
      <c r="M769" s="37">
        <v>5.7857141494750977</v>
      </c>
    </row>
    <row r="770" spans="1:13" x14ac:dyDescent="0.25">
      <c r="A770" s="11" t="str">
        <f t="shared" si="59"/>
        <v>JPN_1989</v>
      </c>
      <c r="B770" t="s">
        <v>22</v>
      </c>
      <c r="C770" s="7" t="s">
        <v>54</v>
      </c>
      <c r="D770" s="6">
        <v>1989</v>
      </c>
      <c r="E770" s="34">
        <f t="shared" si="62"/>
        <v>3.5852186679840088</v>
      </c>
      <c r="F770" s="35">
        <f t="shared" si="60"/>
        <v>2.6343750953674316</v>
      </c>
      <c r="G770" s="36">
        <v>2.5316667556762695</v>
      </c>
      <c r="H770" s="36">
        <v>2.7370834350585938</v>
      </c>
      <c r="I770" s="34">
        <v>3.6056571006774902</v>
      </c>
      <c r="J770" s="35">
        <f t="shared" si="61"/>
        <v>4.2123015721638994</v>
      </c>
      <c r="K770" s="36">
        <v>4.6428570747375488</v>
      </c>
      <c r="L770" s="36">
        <v>2.2083334922790527</v>
      </c>
      <c r="M770" s="37">
        <v>5.7857141494750977</v>
      </c>
    </row>
    <row r="771" spans="1:13" x14ac:dyDescent="0.25">
      <c r="A771" s="11" t="str">
        <f t="shared" si="59"/>
        <v>JPN_1990</v>
      </c>
      <c r="B771" t="s">
        <v>22</v>
      </c>
      <c r="C771" s="7" t="s">
        <v>54</v>
      </c>
      <c r="D771" s="6">
        <v>1990</v>
      </c>
      <c r="E771" s="34">
        <f t="shared" si="62"/>
        <v>3.4485917091369629</v>
      </c>
      <c r="F771" s="35">
        <f t="shared" si="60"/>
        <v>2.6343750953674316</v>
      </c>
      <c r="G771" s="36">
        <v>2.5316667556762695</v>
      </c>
      <c r="H771" s="36">
        <v>2.7370834350585938</v>
      </c>
      <c r="I771" s="34">
        <v>3.5358953475952148</v>
      </c>
      <c r="J771" s="35">
        <f t="shared" si="61"/>
        <v>3.9623015721638999</v>
      </c>
      <c r="K771" s="36">
        <v>4.6428570747375488</v>
      </c>
      <c r="L771" s="36">
        <v>2.2083334922790527</v>
      </c>
      <c r="M771" s="37">
        <v>5.0357141494750977</v>
      </c>
    </row>
    <row r="772" spans="1:13" x14ac:dyDescent="0.25">
      <c r="A772" s="11" t="str">
        <f t="shared" si="59"/>
        <v>JPN_1991</v>
      </c>
      <c r="B772" t="s">
        <v>22</v>
      </c>
      <c r="C772" s="7" t="s">
        <v>54</v>
      </c>
      <c r="D772" s="6">
        <v>1991</v>
      </c>
      <c r="E772" s="34">
        <f t="shared" si="62"/>
        <v>3.4384091695149741</v>
      </c>
      <c r="F772" s="35">
        <f t="shared" si="60"/>
        <v>2.6343750953674316</v>
      </c>
      <c r="G772" s="36">
        <v>2.5316667556762695</v>
      </c>
      <c r="H772" s="36">
        <v>2.7370834350585938</v>
      </c>
      <c r="I772" s="34">
        <v>3.4748001098632813</v>
      </c>
      <c r="J772" s="35">
        <f t="shared" si="61"/>
        <v>3.9623015721638999</v>
      </c>
      <c r="K772" s="36">
        <v>4.6428570747375488</v>
      </c>
      <c r="L772" s="36">
        <v>2.2083334922790527</v>
      </c>
      <c r="M772" s="37">
        <v>5.0357141494750977</v>
      </c>
    </row>
    <row r="773" spans="1:13" x14ac:dyDescent="0.25">
      <c r="A773" s="11" t="str">
        <f t="shared" si="59"/>
        <v>JPN_1992</v>
      </c>
      <c r="B773" t="s">
        <v>22</v>
      </c>
      <c r="C773" s="7" t="s">
        <v>54</v>
      </c>
      <c r="D773" s="6">
        <v>1992</v>
      </c>
      <c r="E773" s="34">
        <f t="shared" si="62"/>
        <v>3.3903377056121826</v>
      </c>
      <c r="F773" s="35">
        <f t="shared" si="60"/>
        <v>2.6343750953674316</v>
      </c>
      <c r="G773" s="36">
        <v>2.5316667556762695</v>
      </c>
      <c r="H773" s="36">
        <v>2.7370834350585938</v>
      </c>
      <c r="I773" s="34">
        <v>3.1863713264465332</v>
      </c>
      <c r="J773" s="35">
        <f t="shared" si="61"/>
        <v>3.9623015721638999</v>
      </c>
      <c r="K773" s="36">
        <v>4.6428570747375488</v>
      </c>
      <c r="L773" s="36">
        <v>2.2083334922790527</v>
      </c>
      <c r="M773" s="37">
        <v>5.0357141494750977</v>
      </c>
    </row>
    <row r="774" spans="1:13" x14ac:dyDescent="0.25">
      <c r="A774" s="11" t="str">
        <f t="shared" si="59"/>
        <v>JPN_1993</v>
      </c>
      <c r="B774" t="s">
        <v>22</v>
      </c>
      <c r="C774" s="7" t="s">
        <v>54</v>
      </c>
      <c r="D774" s="6">
        <v>1993</v>
      </c>
      <c r="E774" s="34">
        <f t="shared" si="62"/>
        <v>3.3648218313852944</v>
      </c>
      <c r="F774" s="35">
        <f t="shared" si="60"/>
        <v>2.6343750953674316</v>
      </c>
      <c r="G774" s="36">
        <v>2.5316667556762695</v>
      </c>
      <c r="H774" s="36">
        <v>2.7370834350585938</v>
      </c>
      <c r="I774" s="34">
        <v>3.1582760810852051</v>
      </c>
      <c r="J774" s="35">
        <f t="shared" si="61"/>
        <v>3.9206349054972329</v>
      </c>
      <c r="K774" s="36">
        <v>4.5178570747375488</v>
      </c>
      <c r="L774" s="36">
        <v>2.2083334922790527</v>
      </c>
      <c r="M774" s="37">
        <v>5.0357141494750977</v>
      </c>
    </row>
    <row r="775" spans="1:13" x14ac:dyDescent="0.25">
      <c r="A775" s="11" t="str">
        <f t="shared" si="59"/>
        <v>JPN_1994</v>
      </c>
      <c r="B775" t="s">
        <v>22</v>
      </c>
      <c r="C775" s="7" t="s">
        <v>54</v>
      </c>
      <c r="D775" s="6">
        <v>1994</v>
      </c>
      <c r="E775" s="34">
        <f t="shared" si="62"/>
        <v>3.2571948766708374</v>
      </c>
      <c r="F775" s="35">
        <f t="shared" si="60"/>
        <v>2.6343750953674316</v>
      </c>
      <c r="G775" s="36">
        <v>2.5316667556762695</v>
      </c>
      <c r="H775" s="36">
        <v>2.7370834350585938</v>
      </c>
      <c r="I775" s="34">
        <v>2.6375143527984619</v>
      </c>
      <c r="J775" s="35">
        <f t="shared" si="61"/>
        <v>3.8789682388305664</v>
      </c>
      <c r="K775" s="36">
        <v>4.3928570747375488</v>
      </c>
      <c r="L775" s="36">
        <v>2.2083334922790527</v>
      </c>
      <c r="M775" s="37">
        <v>5.0357141494750977</v>
      </c>
    </row>
    <row r="776" spans="1:13" x14ac:dyDescent="0.25">
      <c r="A776" s="11" t="str">
        <f t="shared" si="59"/>
        <v>JPN_1995</v>
      </c>
      <c r="B776" t="s">
        <v>22</v>
      </c>
      <c r="C776" s="7" t="s">
        <v>54</v>
      </c>
      <c r="D776" s="6">
        <v>1995</v>
      </c>
      <c r="E776" s="34">
        <f t="shared" si="62"/>
        <v>3.1799012025197348</v>
      </c>
      <c r="F776" s="35">
        <f t="shared" si="60"/>
        <v>2.4718749523162842</v>
      </c>
      <c r="G776" s="36">
        <v>2.2816667556762695</v>
      </c>
      <c r="H776" s="36">
        <v>2.6620831489562988</v>
      </c>
      <c r="I776" s="34">
        <v>2.6237525939941406</v>
      </c>
      <c r="J776" s="35">
        <f t="shared" si="61"/>
        <v>3.8373015721638999</v>
      </c>
      <c r="K776" s="36">
        <v>4.2678570747375488</v>
      </c>
      <c r="L776" s="36">
        <v>2.2083334922790527</v>
      </c>
      <c r="M776" s="37">
        <v>5.0357141494750977</v>
      </c>
    </row>
    <row r="777" spans="1:13" x14ac:dyDescent="0.25">
      <c r="A777" s="11" t="str">
        <f t="shared" ref="A777:A840" si="64">B777&amp;"_"&amp;D777</f>
        <v>JPN_1996</v>
      </c>
      <c r="B777" t="s">
        <v>22</v>
      </c>
      <c r="C777" s="7" t="s">
        <v>54</v>
      </c>
      <c r="D777" s="6">
        <v>1996</v>
      </c>
      <c r="E777" s="34">
        <f t="shared" si="62"/>
        <v>3.1519964536031089</v>
      </c>
      <c r="F777" s="35">
        <f t="shared" ref="F777:F840" si="65">AVERAGE(G777:H777)</f>
        <v>2.4718749523162842</v>
      </c>
      <c r="G777" s="36">
        <v>2.2816667556762695</v>
      </c>
      <c r="H777" s="36">
        <v>2.6620831489562988</v>
      </c>
      <c r="I777" s="34">
        <v>2.5813241004943848</v>
      </c>
      <c r="J777" s="35">
        <f t="shared" ref="J777:J840" si="66">AVERAGE(K777:M777)</f>
        <v>3.7956349054972329</v>
      </c>
      <c r="K777" s="36">
        <v>4.1428570747375488</v>
      </c>
      <c r="L777" s="36">
        <v>2.2083334922790527</v>
      </c>
      <c r="M777" s="37">
        <v>5.0357141494750977</v>
      </c>
    </row>
    <row r="778" spans="1:13" x14ac:dyDescent="0.25">
      <c r="A778" s="11" t="str">
        <f t="shared" si="64"/>
        <v>JPN_1997</v>
      </c>
      <c r="B778" t="s">
        <v>22</v>
      </c>
      <c r="C778" s="7" t="s">
        <v>54</v>
      </c>
      <c r="D778" s="6">
        <v>1997</v>
      </c>
      <c r="E778" s="34">
        <f t="shared" si="62"/>
        <v>3.1215757926305137</v>
      </c>
      <c r="F778" s="35">
        <f t="shared" si="65"/>
        <v>2.4718749523162842</v>
      </c>
      <c r="G778" s="36">
        <v>2.2816667556762695</v>
      </c>
      <c r="H778" s="36">
        <v>2.6620831489562988</v>
      </c>
      <c r="I778" s="34">
        <v>2.5238001346588135</v>
      </c>
      <c r="J778" s="35">
        <f t="shared" si="66"/>
        <v>3.7539682388305664</v>
      </c>
      <c r="K778" s="36">
        <v>4.0178570747375488</v>
      </c>
      <c r="L778" s="36">
        <v>2.2083334922790527</v>
      </c>
      <c r="M778" s="37">
        <v>5.0357141494750977</v>
      </c>
    </row>
    <row r="779" spans="1:13" x14ac:dyDescent="0.25">
      <c r="A779" s="11" t="str">
        <f t="shared" si="64"/>
        <v>JPN_1998</v>
      </c>
      <c r="B779" t="s">
        <v>22</v>
      </c>
      <c r="C779" s="7" t="s">
        <v>54</v>
      </c>
      <c r="D779" s="6">
        <v>1998</v>
      </c>
      <c r="E779" s="34">
        <f t="shared" si="62"/>
        <v>2.5936008294423423</v>
      </c>
      <c r="F779" s="35">
        <f t="shared" si="65"/>
        <v>2.4718749523162842</v>
      </c>
      <c r="G779" s="36">
        <v>2.2816667556762695</v>
      </c>
      <c r="H779" s="36">
        <v>2.6620831489562988</v>
      </c>
      <c r="I779" s="34">
        <v>2.4847002029418945</v>
      </c>
      <c r="J779" s="35">
        <f t="shared" si="66"/>
        <v>2.7110516230265298</v>
      </c>
      <c r="K779" s="36">
        <v>3.8891072273254395</v>
      </c>
      <c r="L779" s="36">
        <v>2.2083334922790527</v>
      </c>
      <c r="M779" s="37">
        <v>2.0357141494750977</v>
      </c>
    </row>
    <row r="780" spans="1:13" x14ac:dyDescent="0.25">
      <c r="A780" s="11" t="str">
        <f t="shared" si="64"/>
        <v>JPN_1999</v>
      </c>
      <c r="B780" t="s">
        <v>22</v>
      </c>
      <c r="C780" s="7" t="s">
        <v>54</v>
      </c>
      <c r="D780" s="6">
        <v>1999</v>
      </c>
      <c r="E780" s="34">
        <f t="shared" si="62"/>
        <v>2.5764285723368325</v>
      </c>
      <c r="F780" s="35">
        <f t="shared" si="65"/>
        <v>2.4718749523162842</v>
      </c>
      <c r="G780" s="36">
        <v>2.2816667556762695</v>
      </c>
      <c r="H780" s="36">
        <v>2.6620831489562988</v>
      </c>
      <c r="I780" s="34">
        <v>2.5029168128967285</v>
      </c>
      <c r="J780" s="35">
        <f t="shared" si="66"/>
        <v>2.6706349054972329</v>
      </c>
      <c r="K780" s="36">
        <v>3.7678570747375488</v>
      </c>
      <c r="L780" s="36">
        <v>2.2083334922790527</v>
      </c>
      <c r="M780" s="37">
        <v>2.0357141494750977</v>
      </c>
    </row>
    <row r="781" spans="1:13" x14ac:dyDescent="0.25">
      <c r="A781" s="11" t="str">
        <f t="shared" si="64"/>
        <v>JPN_2000</v>
      </c>
      <c r="B781" t="s">
        <v>22</v>
      </c>
      <c r="C781" s="7" t="s">
        <v>54</v>
      </c>
      <c r="D781" s="6">
        <v>2000</v>
      </c>
      <c r="E781" s="34">
        <f t="shared" si="62"/>
        <v>2.2805758118629456</v>
      </c>
      <c r="F781" s="35">
        <f t="shared" si="65"/>
        <v>1.8335416913032532</v>
      </c>
      <c r="G781" s="36">
        <v>1.6149998903274536</v>
      </c>
      <c r="H781" s="36">
        <v>2.0520834922790527</v>
      </c>
      <c r="I781" s="34">
        <v>2.5044667720794678</v>
      </c>
      <c r="J781" s="35">
        <f t="shared" si="66"/>
        <v>2.5039682388305664</v>
      </c>
      <c r="K781" s="36">
        <v>3.2678570747375488</v>
      </c>
      <c r="L781" s="36">
        <v>2.2083334922790527</v>
      </c>
      <c r="M781" s="37">
        <v>2.0357141494750977</v>
      </c>
    </row>
    <row r="782" spans="1:13" x14ac:dyDescent="0.25">
      <c r="A782" s="11" t="str">
        <f t="shared" si="64"/>
        <v>JPN_2001</v>
      </c>
      <c r="B782" t="s">
        <v>22</v>
      </c>
      <c r="C782" s="7" t="s">
        <v>54</v>
      </c>
      <c r="D782" s="6">
        <v>2001</v>
      </c>
      <c r="E782" s="34">
        <f t="shared" si="62"/>
        <v>1.8768536051114399</v>
      </c>
      <c r="F782" s="35">
        <f t="shared" si="65"/>
        <v>1.5835417509078979</v>
      </c>
      <c r="G782" s="36">
        <v>1.1150000095367432</v>
      </c>
      <c r="H782" s="36">
        <v>2.0520834922790527</v>
      </c>
      <c r="I782" s="34">
        <v>2.4571332931518555</v>
      </c>
      <c r="J782" s="35">
        <f t="shared" si="66"/>
        <v>1.8789682785669963</v>
      </c>
      <c r="K782" s="36">
        <v>2.1428570747375488</v>
      </c>
      <c r="L782" s="36">
        <v>2.2083334922790527</v>
      </c>
      <c r="M782" s="37">
        <v>1.2857142686843872</v>
      </c>
    </row>
    <row r="783" spans="1:13" x14ac:dyDescent="0.25">
      <c r="A783" s="11" t="str">
        <f t="shared" si="64"/>
        <v>JPN_2002</v>
      </c>
      <c r="B783" t="s">
        <v>22</v>
      </c>
      <c r="C783" s="7" t="s">
        <v>54</v>
      </c>
      <c r="D783" s="6">
        <v>2002</v>
      </c>
      <c r="E783" s="34">
        <f t="shared" si="62"/>
        <v>1.8314725359280903</v>
      </c>
      <c r="F783" s="35">
        <f t="shared" si="65"/>
        <v>1.5835417509078979</v>
      </c>
      <c r="G783" s="36">
        <v>1.1150000095367432</v>
      </c>
      <c r="H783" s="36">
        <v>2.0520834922790527</v>
      </c>
      <c r="I783" s="34">
        <v>2.1848468780517578</v>
      </c>
      <c r="J783" s="35">
        <f t="shared" si="66"/>
        <v>1.8789682785669963</v>
      </c>
      <c r="K783" s="36">
        <v>2.1428570747375488</v>
      </c>
      <c r="L783" s="36">
        <v>2.2083334922790527</v>
      </c>
      <c r="M783" s="37">
        <v>1.2857142686843872</v>
      </c>
    </row>
    <row r="784" spans="1:13" x14ac:dyDescent="0.25">
      <c r="A784" s="11" t="str">
        <f t="shared" si="64"/>
        <v>JPN_2003</v>
      </c>
      <c r="B784" t="s">
        <v>22</v>
      </c>
      <c r="C784" s="7" t="s">
        <v>54</v>
      </c>
      <c r="D784" s="6">
        <v>2003</v>
      </c>
      <c r="E784" s="34">
        <f t="shared" si="62"/>
        <v>1.71708748737971</v>
      </c>
      <c r="F784" s="35">
        <f t="shared" si="65"/>
        <v>1.4429166913032532</v>
      </c>
      <c r="G784" s="36">
        <v>0.92750000953674316</v>
      </c>
      <c r="H784" s="36">
        <v>1.9583333730697632</v>
      </c>
      <c r="I784" s="34">
        <v>1.7797867059707642</v>
      </c>
      <c r="J784" s="35">
        <f t="shared" si="66"/>
        <v>1.8789682785669963</v>
      </c>
      <c r="K784" s="36">
        <v>2.1428570747375488</v>
      </c>
      <c r="L784" s="36">
        <v>2.2083334922790527</v>
      </c>
      <c r="M784" s="37">
        <v>1.2857142686843872</v>
      </c>
    </row>
    <row r="785" spans="1:13" x14ac:dyDescent="0.25">
      <c r="A785" s="11" t="str">
        <f t="shared" si="64"/>
        <v>JPN_2004</v>
      </c>
      <c r="B785" t="s">
        <v>22</v>
      </c>
      <c r="C785" s="7" t="s">
        <v>54</v>
      </c>
      <c r="D785" s="6">
        <v>2004</v>
      </c>
      <c r="E785" s="34">
        <f t="shared" si="62"/>
        <v>1.6639763712882996</v>
      </c>
      <c r="F785" s="35">
        <f t="shared" si="65"/>
        <v>1.3004166483879089</v>
      </c>
      <c r="G785" s="36">
        <v>0.92750000953674316</v>
      </c>
      <c r="H785" s="36">
        <v>1.6733332872390747</v>
      </c>
      <c r="I785" s="34">
        <v>1.7461200952529907</v>
      </c>
      <c r="J785" s="35">
        <f t="shared" si="66"/>
        <v>1.8789682785669963</v>
      </c>
      <c r="K785" s="36">
        <v>2.1428570747375488</v>
      </c>
      <c r="L785" s="36">
        <v>2.2083334922790527</v>
      </c>
      <c r="M785" s="37">
        <v>1.2857142686843872</v>
      </c>
    </row>
    <row r="786" spans="1:13" x14ac:dyDescent="0.25">
      <c r="A786" s="11" t="str">
        <f t="shared" si="64"/>
        <v>JPN_2005</v>
      </c>
      <c r="B786" t="s">
        <v>22</v>
      </c>
      <c r="C786" s="7" t="s">
        <v>54</v>
      </c>
      <c r="D786" s="6">
        <v>2005</v>
      </c>
      <c r="E786" s="34">
        <f t="shared" si="62"/>
        <v>1.6583652496337891</v>
      </c>
      <c r="F786" s="35">
        <f t="shared" si="65"/>
        <v>1.3004166483879089</v>
      </c>
      <c r="G786" s="36">
        <v>0.92750000953674316</v>
      </c>
      <c r="H786" s="36">
        <v>1.6733332872390747</v>
      </c>
      <c r="I786" s="34">
        <v>1.7124533653259277</v>
      </c>
      <c r="J786" s="35">
        <f t="shared" si="66"/>
        <v>1.8789682785669963</v>
      </c>
      <c r="K786" s="36">
        <v>2.1428570747375488</v>
      </c>
      <c r="L786" s="36">
        <v>2.2083334922790527</v>
      </c>
      <c r="M786" s="37">
        <v>1.2857142686843872</v>
      </c>
    </row>
    <row r="787" spans="1:13" x14ac:dyDescent="0.25">
      <c r="A787" s="11" t="str">
        <f t="shared" si="64"/>
        <v>JPN_2006</v>
      </c>
      <c r="B787" t="s">
        <v>22</v>
      </c>
      <c r="C787" s="7" t="s">
        <v>54</v>
      </c>
      <c r="D787" s="6">
        <v>2006</v>
      </c>
      <c r="E787" s="34">
        <f t="shared" si="62"/>
        <v>1.632331371307373</v>
      </c>
      <c r="F787" s="35">
        <f t="shared" si="65"/>
        <v>1.3004166483879089</v>
      </c>
      <c r="G787" s="36">
        <v>0.92750000953674316</v>
      </c>
      <c r="H787" s="36">
        <v>1.6733332872390747</v>
      </c>
      <c r="I787" s="34">
        <v>1.5562500953674316</v>
      </c>
      <c r="J787" s="35">
        <f t="shared" si="66"/>
        <v>1.8789682785669963</v>
      </c>
      <c r="K787" s="36">
        <v>2.1428570747375488</v>
      </c>
      <c r="L787" s="36">
        <v>2.2083334922790527</v>
      </c>
      <c r="M787" s="37">
        <v>1.2857142686843872</v>
      </c>
    </row>
    <row r="788" spans="1:13" x14ac:dyDescent="0.25">
      <c r="A788" s="11" t="str">
        <f t="shared" si="64"/>
        <v>JPN_2007</v>
      </c>
      <c r="B788" t="s">
        <v>22</v>
      </c>
      <c r="C788" s="7" t="s">
        <v>54</v>
      </c>
      <c r="D788" s="6">
        <v>2007</v>
      </c>
      <c r="E788" s="34">
        <f t="shared" si="62"/>
        <v>1.6144424676895142</v>
      </c>
      <c r="F788" s="35">
        <f t="shared" si="65"/>
        <v>1.262916624546051</v>
      </c>
      <c r="G788" s="36">
        <v>0.92750000953674316</v>
      </c>
      <c r="H788" s="36">
        <v>1.5983332395553589</v>
      </c>
      <c r="I788" s="34">
        <v>1.5239167213439941</v>
      </c>
      <c r="J788" s="35">
        <f t="shared" si="66"/>
        <v>1.8789682785669963</v>
      </c>
      <c r="K788" s="36">
        <v>2.1428570747375488</v>
      </c>
      <c r="L788" s="36">
        <v>2.2083334922790527</v>
      </c>
      <c r="M788" s="37">
        <v>1.2857142686843872</v>
      </c>
    </row>
    <row r="789" spans="1:13" x14ac:dyDescent="0.25">
      <c r="A789" s="11" t="str">
        <f t="shared" si="64"/>
        <v>JPN_2008</v>
      </c>
      <c r="B789" t="s">
        <v>22</v>
      </c>
      <c r="C789" s="7" t="s">
        <v>54</v>
      </c>
      <c r="D789" s="6">
        <v>2008</v>
      </c>
      <c r="E789" s="34">
        <f t="shared" si="62"/>
        <v>1.6189309358596802</v>
      </c>
      <c r="F789" s="35">
        <f t="shared" si="65"/>
        <v>1.2616667151451111</v>
      </c>
      <c r="G789" s="36">
        <v>0.92750000953674316</v>
      </c>
      <c r="H789" s="36">
        <v>1.595833420753479</v>
      </c>
      <c r="I789" s="34">
        <v>1.5533473491668701</v>
      </c>
      <c r="J789" s="35">
        <f t="shared" si="66"/>
        <v>1.8789682785669963</v>
      </c>
      <c r="K789" s="36">
        <v>2.1428570747375488</v>
      </c>
      <c r="L789" s="36">
        <v>2.2083334922790527</v>
      </c>
      <c r="M789" s="37">
        <v>1.2857142686843872</v>
      </c>
    </row>
    <row r="790" spans="1:13" x14ac:dyDescent="0.25">
      <c r="A790" s="11" t="str">
        <f t="shared" si="64"/>
        <v>JPN_2009</v>
      </c>
      <c r="B790" t="s">
        <v>22</v>
      </c>
      <c r="C790" s="7" t="s">
        <v>54</v>
      </c>
      <c r="D790" s="6">
        <v>2009</v>
      </c>
      <c r="E790" s="34">
        <f t="shared" si="62"/>
        <v>1.6230460007985432</v>
      </c>
      <c r="F790" s="35">
        <f t="shared" si="65"/>
        <v>1.2604166865348816</v>
      </c>
      <c r="G790" s="36">
        <v>0.92750000953674316</v>
      </c>
      <c r="H790" s="36">
        <v>1.59333336353302</v>
      </c>
      <c r="I790" s="34">
        <v>1.5805377960205078</v>
      </c>
      <c r="J790" s="35">
        <f t="shared" si="66"/>
        <v>1.8789682785669963</v>
      </c>
      <c r="K790" s="36">
        <v>2.1428570747375488</v>
      </c>
      <c r="L790" s="36">
        <v>2.2083334922790527</v>
      </c>
      <c r="M790" s="37">
        <v>1.2857142686843872</v>
      </c>
    </row>
    <row r="791" spans="1:13" x14ac:dyDescent="0.25">
      <c r="A791" s="11" t="str">
        <f t="shared" si="64"/>
        <v>JPN_2010</v>
      </c>
      <c r="B791" t="s">
        <v>22</v>
      </c>
      <c r="C791" s="7" t="s">
        <v>54</v>
      </c>
      <c r="D791" s="6">
        <v>2010</v>
      </c>
      <c r="E791" s="34">
        <f t="shared" si="62"/>
        <v>1.6279944181442261</v>
      </c>
      <c r="F791" s="35">
        <f t="shared" si="65"/>
        <v>1.2591666579246521</v>
      </c>
      <c r="G791" s="36">
        <v>0.92750000953674316</v>
      </c>
      <c r="H791" s="36">
        <v>1.590833306312561</v>
      </c>
      <c r="I791" s="34">
        <v>1.6127283573150635</v>
      </c>
      <c r="J791" s="35">
        <f t="shared" si="66"/>
        <v>1.8789682785669963</v>
      </c>
      <c r="K791" s="36">
        <v>2.1428570747375488</v>
      </c>
      <c r="L791" s="36">
        <v>2.2083334922790527</v>
      </c>
      <c r="M791" s="37">
        <v>1.2857142686843872</v>
      </c>
    </row>
    <row r="792" spans="1:13" x14ac:dyDescent="0.25">
      <c r="A792" s="11" t="str">
        <f t="shared" si="64"/>
        <v>JPN_2011</v>
      </c>
      <c r="B792" t="s">
        <v>22</v>
      </c>
      <c r="C792" s="7" t="s">
        <v>54</v>
      </c>
      <c r="D792" s="6">
        <v>2011</v>
      </c>
      <c r="E792" s="34">
        <f t="shared" si="62"/>
        <v>1.4662761688232422</v>
      </c>
      <c r="F792" s="35">
        <f t="shared" si="65"/>
        <v>1.2579166293144226</v>
      </c>
      <c r="G792" s="36">
        <v>0.92750000953674316</v>
      </c>
      <c r="H792" s="36">
        <v>1.5883332490921021</v>
      </c>
      <c r="I792" s="34">
        <v>1.6449190378189087</v>
      </c>
      <c r="J792" s="35">
        <f t="shared" si="66"/>
        <v>1.5456349054972331</v>
      </c>
      <c r="K792" s="36">
        <v>2.1428570747375488</v>
      </c>
      <c r="L792" s="36">
        <v>1.2083333730697632</v>
      </c>
      <c r="M792" s="37">
        <v>1.2857142686843872</v>
      </c>
    </row>
    <row r="793" spans="1:13" x14ac:dyDescent="0.25">
      <c r="A793" s="11" t="str">
        <f t="shared" si="64"/>
        <v>JPN_2012</v>
      </c>
      <c r="B793" t="s">
        <v>22</v>
      </c>
      <c r="C793" s="7" t="s">
        <v>54</v>
      </c>
      <c r="D793" s="6">
        <v>2012</v>
      </c>
      <c r="E793" s="34">
        <f t="shared" si="62"/>
        <v>1.5964746077855427</v>
      </c>
      <c r="F793" s="35">
        <f t="shared" si="65"/>
        <v>1.6324167251586914</v>
      </c>
      <c r="G793" s="36">
        <v>1.6790000200271606</v>
      </c>
      <c r="H793" s="36">
        <v>1.5858334302902222</v>
      </c>
      <c r="I793" s="34">
        <v>1.6771094799041748</v>
      </c>
      <c r="J793" s="35">
        <f t="shared" si="66"/>
        <v>1.5456349054972331</v>
      </c>
      <c r="K793" s="36">
        <v>2.1428570747375488</v>
      </c>
      <c r="L793" s="36">
        <v>1.2083333730697632</v>
      </c>
      <c r="M793" s="37">
        <v>1.2857142686843872</v>
      </c>
    </row>
    <row r="794" spans="1:13" x14ac:dyDescent="0.25">
      <c r="A794" s="11" t="str">
        <f t="shared" si="64"/>
        <v>JPN_2013</v>
      </c>
      <c r="B794" t="s">
        <v>22</v>
      </c>
      <c r="C794" s="7" t="s">
        <v>54</v>
      </c>
      <c r="D794" s="6">
        <v>2013</v>
      </c>
      <c r="E794" s="34">
        <f t="shared" si="62"/>
        <v>1.6014230251312256</v>
      </c>
      <c r="F794" s="35">
        <f t="shared" si="65"/>
        <v>1.6311666965484619</v>
      </c>
      <c r="G794" s="36">
        <v>1.6790000200271606</v>
      </c>
      <c r="H794" s="36">
        <v>1.5833333730697632</v>
      </c>
      <c r="I794" s="34">
        <v>1.7093000411987305</v>
      </c>
      <c r="J794" s="35">
        <f t="shared" si="66"/>
        <v>1.5456349054972331</v>
      </c>
      <c r="K794" s="36">
        <v>2.1428570747375488</v>
      </c>
      <c r="L794" s="36">
        <v>1.2083333730697632</v>
      </c>
      <c r="M794" s="37">
        <v>1.2857142686843872</v>
      </c>
    </row>
    <row r="795" spans="1:13" x14ac:dyDescent="0.25">
      <c r="A795" s="11" t="str">
        <f t="shared" si="64"/>
        <v>JPN_2014</v>
      </c>
      <c r="B795" t="s">
        <v>22</v>
      </c>
      <c r="C795" s="7" t="s">
        <v>54</v>
      </c>
      <c r="D795" s="6">
        <v>2014</v>
      </c>
      <c r="E795" s="34">
        <f t="shared" ref="E795:E799" si="67">IF(AND(G795=".",H795=".",I795=".",K795=".",L795=".",M795="."),".",AVERAGE(G795,H795,I795,K795,L795,M795))</f>
        <v>1.6014030178387959</v>
      </c>
      <c r="F795" s="35">
        <f t="shared" si="65"/>
        <v>1.6311666965484619</v>
      </c>
      <c r="G795" s="36">
        <v>1.6790000200271606</v>
      </c>
      <c r="H795" s="36">
        <v>1.5833333730697632</v>
      </c>
      <c r="I795" s="34">
        <v>1.7091799974441528</v>
      </c>
      <c r="J795" s="35">
        <f t="shared" si="66"/>
        <v>1.5456349054972331</v>
      </c>
      <c r="K795" s="36">
        <v>2.1428570747375488</v>
      </c>
      <c r="L795" s="36">
        <v>1.2083333730697632</v>
      </c>
      <c r="M795" s="37">
        <v>1.2857142686843872</v>
      </c>
    </row>
    <row r="796" spans="1:13" x14ac:dyDescent="0.25">
      <c r="A796" s="11" t="str">
        <f t="shared" si="64"/>
        <v>JPN_2015</v>
      </c>
      <c r="B796" t="s">
        <v>22</v>
      </c>
      <c r="C796" s="7" t="s">
        <v>54</v>
      </c>
      <c r="D796" s="6">
        <v>2015</v>
      </c>
      <c r="E796" s="34">
        <f t="shared" si="67"/>
        <v>1.6013830105463664</v>
      </c>
      <c r="F796" s="35">
        <f t="shared" si="65"/>
        <v>1.6311666965484619</v>
      </c>
      <c r="G796" s="36">
        <v>1.6790000200271606</v>
      </c>
      <c r="H796" s="36">
        <v>1.5833333730697632</v>
      </c>
      <c r="I796" s="34">
        <v>1.7090599536895752</v>
      </c>
      <c r="J796" s="35">
        <f t="shared" si="66"/>
        <v>1.5456349054972331</v>
      </c>
      <c r="K796" s="36">
        <v>2.1428570747375488</v>
      </c>
      <c r="L796" s="36">
        <v>1.2083333730697632</v>
      </c>
      <c r="M796" s="37">
        <v>1.2857142686843872</v>
      </c>
    </row>
    <row r="797" spans="1:13" x14ac:dyDescent="0.25">
      <c r="A797" s="11" t="str">
        <f t="shared" si="64"/>
        <v>JPN_2016</v>
      </c>
      <c r="B797" t="s">
        <v>22</v>
      </c>
      <c r="C797" s="7" t="s">
        <v>54</v>
      </c>
      <c r="D797" s="6">
        <v>2016</v>
      </c>
      <c r="E797" s="34">
        <f t="shared" si="67"/>
        <v>1.6013630231221516</v>
      </c>
      <c r="F797" s="35">
        <f t="shared" si="65"/>
        <v>1.6311666965484619</v>
      </c>
      <c r="G797" s="36">
        <v>1.6790000200271606</v>
      </c>
      <c r="H797" s="36">
        <v>1.5833333730697632</v>
      </c>
      <c r="I797" s="34">
        <v>1.7089400291442871</v>
      </c>
      <c r="J797" s="35">
        <f t="shared" si="66"/>
        <v>1.5456349054972331</v>
      </c>
      <c r="K797" s="36">
        <v>2.1428570747375488</v>
      </c>
      <c r="L797" s="36">
        <v>1.2083333730697632</v>
      </c>
      <c r="M797" s="37">
        <v>1.2857142686843872</v>
      </c>
    </row>
    <row r="798" spans="1:13" x14ac:dyDescent="0.25">
      <c r="A798" s="11" t="str">
        <f t="shared" si="64"/>
        <v>JPN_2017</v>
      </c>
      <c r="B798" t="s">
        <v>22</v>
      </c>
      <c r="C798" s="7" t="s">
        <v>54</v>
      </c>
      <c r="D798" s="6">
        <v>2017</v>
      </c>
      <c r="E798" s="34">
        <f t="shared" si="67"/>
        <v>1.5656287272771199</v>
      </c>
      <c r="F798" s="35">
        <f t="shared" si="65"/>
        <v>1.5240238308906555</v>
      </c>
      <c r="G798" s="36">
        <v>1.4647142887115479</v>
      </c>
      <c r="H798" s="36">
        <v>1.5833333730697632</v>
      </c>
      <c r="I798" s="34">
        <v>1.7088199853897095</v>
      </c>
      <c r="J798" s="35">
        <f t="shared" si="66"/>
        <v>1.5456349054972331</v>
      </c>
      <c r="K798" s="36">
        <v>2.1428570747375488</v>
      </c>
      <c r="L798" s="36">
        <v>1.2083333730697632</v>
      </c>
      <c r="M798" s="37">
        <v>1.2857142686843872</v>
      </c>
    </row>
    <row r="799" spans="1:13" x14ac:dyDescent="0.25">
      <c r="A799" s="11" t="str">
        <f t="shared" si="64"/>
        <v>JPN_2018</v>
      </c>
      <c r="B799" t="s">
        <v>22</v>
      </c>
      <c r="C799" s="7" t="s">
        <v>54</v>
      </c>
      <c r="D799" s="6">
        <v>2018</v>
      </c>
      <c r="E799" s="34">
        <f t="shared" si="67"/>
        <v>1.4445769786834717</v>
      </c>
      <c r="F799" s="35">
        <f t="shared" si="65"/>
        <v>1.2323571443557739</v>
      </c>
      <c r="G799" s="36">
        <v>1.4647142887115479</v>
      </c>
      <c r="H799" s="36">
        <v>1</v>
      </c>
      <c r="I799" s="34">
        <v>1.7086999416351318</v>
      </c>
      <c r="J799" s="35">
        <f t="shared" si="66"/>
        <v>1.4980158805847168</v>
      </c>
      <c r="K799" s="36">
        <v>2.1428570747375488</v>
      </c>
      <c r="L799" s="36">
        <v>1.2083333730697632</v>
      </c>
      <c r="M799" s="37">
        <v>1.1428571939468384</v>
      </c>
    </row>
    <row r="800" spans="1:13" x14ac:dyDescent="0.25">
      <c r="A800" s="11" t="str">
        <f t="shared" si="64"/>
        <v>KOR_1975</v>
      </c>
      <c r="B800" t="s">
        <v>23</v>
      </c>
      <c r="C800" s="8" t="s">
        <v>55</v>
      </c>
      <c r="D800" s="4">
        <v>1975</v>
      </c>
      <c r="E800" s="30">
        <f t="shared" si="62"/>
        <v>5.0722713073094683</v>
      </c>
      <c r="F800" s="31">
        <f t="shared" si="65"/>
        <v>5.2174632549285889</v>
      </c>
      <c r="G800" s="32">
        <v>5.3987140655517578</v>
      </c>
      <c r="H800" s="32">
        <v>5.0362124443054199</v>
      </c>
      <c r="I800" s="30">
        <v>6.6999998092651367</v>
      </c>
      <c r="J800" s="31">
        <f t="shared" si="66"/>
        <v>4.4329005082448321</v>
      </c>
      <c r="K800" s="32">
        <v>5.1071429252624512</v>
      </c>
      <c r="L800" s="32">
        <v>2.7272727489471436</v>
      </c>
      <c r="M800" s="33">
        <v>5.4642858505249023</v>
      </c>
    </row>
    <row r="801" spans="1:13" x14ac:dyDescent="0.25">
      <c r="A801" s="11" t="str">
        <f t="shared" si="64"/>
        <v>KOR_1976</v>
      </c>
      <c r="B801" t="s">
        <v>23</v>
      </c>
      <c r="C801" s="8" t="s">
        <v>55</v>
      </c>
      <c r="D801" s="4">
        <v>1976</v>
      </c>
      <c r="E801" s="30">
        <f t="shared" si="62"/>
        <v>5.0722713073094683</v>
      </c>
      <c r="F801" s="31">
        <f t="shared" si="65"/>
        <v>5.2174632549285889</v>
      </c>
      <c r="G801" s="32">
        <v>5.3987140655517578</v>
      </c>
      <c r="H801" s="32">
        <v>5.0362124443054199</v>
      </c>
      <c r="I801" s="30">
        <v>6.6999998092651367</v>
      </c>
      <c r="J801" s="31">
        <f t="shared" si="66"/>
        <v>4.4329005082448321</v>
      </c>
      <c r="K801" s="32">
        <v>5.1071429252624512</v>
      </c>
      <c r="L801" s="32">
        <v>2.7272727489471436</v>
      </c>
      <c r="M801" s="33">
        <v>5.4642858505249023</v>
      </c>
    </row>
    <row r="802" spans="1:13" x14ac:dyDescent="0.25">
      <c r="A802" s="11" t="str">
        <f t="shared" si="64"/>
        <v>KOR_1977</v>
      </c>
      <c r="B802" t="s">
        <v>23</v>
      </c>
      <c r="C802" s="8" t="s">
        <v>55</v>
      </c>
      <c r="D802" s="4">
        <v>1977</v>
      </c>
      <c r="E802" s="30">
        <f t="shared" si="62"/>
        <v>5.0722713073094683</v>
      </c>
      <c r="F802" s="31">
        <f t="shared" si="65"/>
        <v>5.2174632549285889</v>
      </c>
      <c r="G802" s="32">
        <v>5.3987140655517578</v>
      </c>
      <c r="H802" s="32">
        <v>5.0362124443054199</v>
      </c>
      <c r="I802" s="30">
        <v>6.6999998092651367</v>
      </c>
      <c r="J802" s="31">
        <f t="shared" si="66"/>
        <v>4.4329005082448321</v>
      </c>
      <c r="K802" s="32">
        <v>5.1071429252624512</v>
      </c>
      <c r="L802" s="32">
        <v>2.7272727489471436</v>
      </c>
      <c r="M802" s="33">
        <v>5.4642858505249023</v>
      </c>
    </row>
    <row r="803" spans="1:13" x14ac:dyDescent="0.25">
      <c r="A803" s="11" t="str">
        <f t="shared" si="64"/>
        <v>KOR_1978</v>
      </c>
      <c r="B803" t="s">
        <v>23</v>
      </c>
      <c r="C803" s="8" t="s">
        <v>55</v>
      </c>
      <c r="D803" s="4">
        <v>1978</v>
      </c>
      <c r="E803" s="30">
        <f t="shared" ref="E803:E870" si="68">IF(AND(G803=".",H803=".",I803=".",K803=".",L803=".",M803="."),".",AVERAGE(G803,H803,I803,K803,L803,M803))</f>
        <v>5.0722713073094683</v>
      </c>
      <c r="F803" s="31">
        <f t="shared" si="65"/>
        <v>5.2174632549285889</v>
      </c>
      <c r="G803" s="32">
        <v>5.3987140655517578</v>
      </c>
      <c r="H803" s="32">
        <v>5.0362124443054199</v>
      </c>
      <c r="I803" s="30">
        <v>6.6999998092651367</v>
      </c>
      <c r="J803" s="31">
        <f t="shared" si="66"/>
        <v>4.4329005082448321</v>
      </c>
      <c r="K803" s="32">
        <v>5.1071429252624512</v>
      </c>
      <c r="L803" s="32">
        <v>2.7272727489471436</v>
      </c>
      <c r="M803" s="33">
        <v>5.4642858505249023</v>
      </c>
    </row>
    <row r="804" spans="1:13" x14ac:dyDescent="0.25">
      <c r="A804" s="11" t="str">
        <f t="shared" si="64"/>
        <v>KOR_1979</v>
      </c>
      <c r="B804" t="s">
        <v>23</v>
      </c>
      <c r="C804" s="8" t="s">
        <v>55</v>
      </c>
      <c r="D804" s="4">
        <v>1979</v>
      </c>
      <c r="E804" s="30">
        <f t="shared" si="68"/>
        <v>5.0722713073094683</v>
      </c>
      <c r="F804" s="31">
        <f t="shared" si="65"/>
        <v>5.2174632549285889</v>
      </c>
      <c r="G804" s="32">
        <v>5.3987140655517578</v>
      </c>
      <c r="H804" s="32">
        <v>5.0362124443054199</v>
      </c>
      <c r="I804" s="30">
        <v>6.6999998092651367</v>
      </c>
      <c r="J804" s="31">
        <f t="shared" si="66"/>
        <v>4.4329005082448321</v>
      </c>
      <c r="K804" s="32">
        <v>5.1071429252624512</v>
      </c>
      <c r="L804" s="32">
        <v>2.7272727489471436</v>
      </c>
      <c r="M804" s="33">
        <v>5.4642858505249023</v>
      </c>
    </row>
    <row r="805" spans="1:13" x14ac:dyDescent="0.25">
      <c r="A805" s="11" t="str">
        <f t="shared" si="64"/>
        <v>KOR_1980</v>
      </c>
      <c r="B805" t="s">
        <v>23</v>
      </c>
      <c r="C805" s="8" t="s">
        <v>55</v>
      </c>
      <c r="D805" s="4">
        <v>1980</v>
      </c>
      <c r="E805" s="30">
        <f t="shared" si="68"/>
        <v>5.0722713073094683</v>
      </c>
      <c r="F805" s="31">
        <f t="shared" si="65"/>
        <v>5.2174632549285889</v>
      </c>
      <c r="G805" s="32">
        <v>5.3987140655517578</v>
      </c>
      <c r="H805" s="32">
        <v>5.0362124443054199</v>
      </c>
      <c r="I805" s="30">
        <v>6.6999998092651367</v>
      </c>
      <c r="J805" s="31">
        <f t="shared" si="66"/>
        <v>4.4329005082448321</v>
      </c>
      <c r="K805" s="32">
        <v>5.1071429252624512</v>
      </c>
      <c r="L805" s="32">
        <v>2.7272727489471436</v>
      </c>
      <c r="M805" s="33">
        <v>5.4642858505249023</v>
      </c>
    </row>
    <row r="806" spans="1:13" x14ac:dyDescent="0.25">
      <c r="A806" s="11" t="str">
        <f t="shared" si="64"/>
        <v>KOR_1981</v>
      </c>
      <c r="B806" t="s">
        <v>23</v>
      </c>
      <c r="C806" s="8" t="s">
        <v>55</v>
      </c>
      <c r="D806" s="4">
        <v>1981</v>
      </c>
      <c r="E806" s="30">
        <f t="shared" si="68"/>
        <v>5.0722713073094683</v>
      </c>
      <c r="F806" s="31">
        <f t="shared" si="65"/>
        <v>5.2174632549285889</v>
      </c>
      <c r="G806" s="32">
        <v>5.3987140655517578</v>
      </c>
      <c r="H806" s="32">
        <v>5.0362124443054199</v>
      </c>
      <c r="I806" s="30">
        <v>6.6999998092651367</v>
      </c>
      <c r="J806" s="31">
        <f t="shared" si="66"/>
        <v>4.4329005082448321</v>
      </c>
      <c r="K806" s="32">
        <v>5.1071429252624512</v>
      </c>
      <c r="L806" s="32">
        <v>2.7272727489471436</v>
      </c>
      <c r="M806" s="33">
        <v>5.4642858505249023</v>
      </c>
    </row>
    <row r="807" spans="1:13" x14ac:dyDescent="0.25">
      <c r="A807" s="11" t="str">
        <f t="shared" si="64"/>
        <v>KOR_1982</v>
      </c>
      <c r="B807" t="s">
        <v>23</v>
      </c>
      <c r="C807" s="8" t="s">
        <v>55</v>
      </c>
      <c r="D807" s="4">
        <v>1982</v>
      </c>
      <c r="E807" s="30">
        <f t="shared" si="68"/>
        <v>5.0722713073094683</v>
      </c>
      <c r="F807" s="31">
        <f t="shared" si="65"/>
        <v>5.2174632549285889</v>
      </c>
      <c r="G807" s="32">
        <v>5.3987140655517578</v>
      </c>
      <c r="H807" s="32">
        <v>5.0362124443054199</v>
      </c>
      <c r="I807" s="30">
        <v>6.6999998092651367</v>
      </c>
      <c r="J807" s="31">
        <f t="shared" si="66"/>
        <v>4.4329005082448321</v>
      </c>
      <c r="K807" s="32">
        <v>5.1071429252624512</v>
      </c>
      <c r="L807" s="32">
        <v>2.7272727489471436</v>
      </c>
      <c r="M807" s="33">
        <v>5.4642858505249023</v>
      </c>
    </row>
    <row r="808" spans="1:13" x14ac:dyDescent="0.25">
      <c r="A808" s="11" t="str">
        <f t="shared" si="64"/>
        <v>KOR_1983</v>
      </c>
      <c r="B808" t="s">
        <v>23</v>
      </c>
      <c r="C808" s="8" t="s">
        <v>55</v>
      </c>
      <c r="D808" s="4">
        <v>1983</v>
      </c>
      <c r="E808" s="30">
        <f t="shared" si="68"/>
        <v>4.9472713073094683</v>
      </c>
      <c r="F808" s="31">
        <f t="shared" si="65"/>
        <v>4.8424632549285889</v>
      </c>
      <c r="G808" s="32">
        <v>5.3987140655517578</v>
      </c>
      <c r="H808" s="32">
        <v>4.2862124443054199</v>
      </c>
      <c r="I808" s="30">
        <v>6.6999998092651367</v>
      </c>
      <c r="J808" s="31">
        <f t="shared" si="66"/>
        <v>4.4329005082448321</v>
      </c>
      <c r="K808" s="32">
        <v>5.1071429252624512</v>
      </c>
      <c r="L808" s="32">
        <v>2.7272727489471436</v>
      </c>
      <c r="M808" s="33">
        <v>5.4642858505249023</v>
      </c>
    </row>
    <row r="809" spans="1:13" x14ac:dyDescent="0.25">
      <c r="A809" s="11" t="str">
        <f t="shared" si="64"/>
        <v>KOR_1984</v>
      </c>
      <c r="B809" t="s">
        <v>23</v>
      </c>
      <c r="C809" s="8" t="s">
        <v>55</v>
      </c>
      <c r="D809" s="4">
        <v>1984</v>
      </c>
      <c r="E809" s="30">
        <f t="shared" si="68"/>
        <v>4.9472713073094683</v>
      </c>
      <c r="F809" s="31">
        <f t="shared" si="65"/>
        <v>4.8424632549285889</v>
      </c>
      <c r="G809" s="32">
        <v>5.3987140655517578</v>
      </c>
      <c r="H809" s="32">
        <v>4.2862124443054199</v>
      </c>
      <c r="I809" s="30">
        <v>6.6999998092651367</v>
      </c>
      <c r="J809" s="31">
        <f t="shared" si="66"/>
        <v>4.4329005082448321</v>
      </c>
      <c r="K809" s="32">
        <v>5.1071429252624512</v>
      </c>
      <c r="L809" s="32">
        <v>2.7272727489471436</v>
      </c>
      <c r="M809" s="33">
        <v>5.4642858505249023</v>
      </c>
    </row>
    <row r="810" spans="1:13" x14ac:dyDescent="0.25">
      <c r="A810" s="11" t="str">
        <f t="shared" si="64"/>
        <v>KOR_1985</v>
      </c>
      <c r="B810" t="s">
        <v>23</v>
      </c>
      <c r="C810" s="8" t="s">
        <v>55</v>
      </c>
      <c r="D810" s="4">
        <v>1985</v>
      </c>
      <c r="E810" s="30">
        <f t="shared" si="68"/>
        <v>4.9472713073094683</v>
      </c>
      <c r="F810" s="31">
        <f t="shared" si="65"/>
        <v>4.8424632549285889</v>
      </c>
      <c r="G810" s="32">
        <v>5.3987140655517578</v>
      </c>
      <c r="H810" s="32">
        <v>4.2862124443054199</v>
      </c>
      <c r="I810" s="30">
        <v>6.6999998092651367</v>
      </c>
      <c r="J810" s="31">
        <f t="shared" si="66"/>
        <v>4.4329005082448321</v>
      </c>
      <c r="K810" s="32">
        <v>5.1071429252624512</v>
      </c>
      <c r="L810" s="32">
        <v>2.7272727489471436</v>
      </c>
      <c r="M810" s="33">
        <v>5.4642858505249023</v>
      </c>
    </row>
    <row r="811" spans="1:13" x14ac:dyDescent="0.25">
      <c r="A811" s="11" t="str">
        <f t="shared" si="64"/>
        <v>KOR_1986</v>
      </c>
      <c r="B811" t="s">
        <v>23</v>
      </c>
      <c r="C811" s="8" t="s">
        <v>55</v>
      </c>
      <c r="D811" s="4">
        <v>1986</v>
      </c>
      <c r="E811" s="30">
        <f t="shared" si="68"/>
        <v>4.9472713073094683</v>
      </c>
      <c r="F811" s="31">
        <f t="shared" si="65"/>
        <v>4.8424632549285889</v>
      </c>
      <c r="G811" s="32">
        <v>5.3987140655517578</v>
      </c>
      <c r="H811" s="32">
        <v>4.2862124443054199</v>
      </c>
      <c r="I811" s="30">
        <v>6.6999998092651367</v>
      </c>
      <c r="J811" s="31">
        <f t="shared" si="66"/>
        <v>4.4329005082448321</v>
      </c>
      <c r="K811" s="32">
        <v>5.1071429252624512</v>
      </c>
      <c r="L811" s="32">
        <v>2.7272727489471436</v>
      </c>
      <c r="M811" s="33">
        <v>5.4642858505249023</v>
      </c>
    </row>
    <row r="812" spans="1:13" x14ac:dyDescent="0.25">
      <c r="A812" s="11" t="str">
        <f t="shared" si="64"/>
        <v>KOR_1987</v>
      </c>
      <c r="B812" t="s">
        <v>23</v>
      </c>
      <c r="C812" s="8" t="s">
        <v>55</v>
      </c>
      <c r="D812" s="4">
        <v>1987</v>
      </c>
      <c r="E812" s="30">
        <f t="shared" si="68"/>
        <v>4.9472713073094683</v>
      </c>
      <c r="F812" s="31">
        <f t="shared" si="65"/>
        <v>4.8424632549285889</v>
      </c>
      <c r="G812" s="32">
        <v>5.3987140655517578</v>
      </c>
      <c r="H812" s="32">
        <v>4.2862124443054199</v>
      </c>
      <c r="I812" s="30">
        <v>6.6999998092651367</v>
      </c>
      <c r="J812" s="31">
        <f t="shared" si="66"/>
        <v>4.4329005082448321</v>
      </c>
      <c r="K812" s="32">
        <v>5.1071429252624512</v>
      </c>
      <c r="L812" s="32">
        <v>2.7272727489471436</v>
      </c>
      <c r="M812" s="33">
        <v>5.4642858505249023</v>
      </c>
    </row>
    <row r="813" spans="1:13" x14ac:dyDescent="0.25">
      <c r="A813" s="11" t="str">
        <f t="shared" si="64"/>
        <v>KOR_1988</v>
      </c>
      <c r="B813" t="s">
        <v>23</v>
      </c>
      <c r="C813" s="8" t="s">
        <v>55</v>
      </c>
      <c r="D813" s="4">
        <v>1988</v>
      </c>
      <c r="E813" s="30">
        <f t="shared" si="68"/>
        <v>4.9472713073094683</v>
      </c>
      <c r="F813" s="31">
        <f t="shared" si="65"/>
        <v>4.8424632549285889</v>
      </c>
      <c r="G813" s="32">
        <v>5.3987140655517578</v>
      </c>
      <c r="H813" s="32">
        <v>4.2862124443054199</v>
      </c>
      <c r="I813" s="30">
        <v>6.6999998092651367</v>
      </c>
      <c r="J813" s="31">
        <f t="shared" si="66"/>
        <v>4.4329005082448321</v>
      </c>
      <c r="K813" s="32">
        <v>5.1071429252624512</v>
      </c>
      <c r="L813" s="32">
        <v>2.7272727489471436</v>
      </c>
      <c r="M813" s="33">
        <v>5.4642858505249023</v>
      </c>
    </row>
    <row r="814" spans="1:13" x14ac:dyDescent="0.25">
      <c r="A814" s="11" t="str">
        <f t="shared" si="64"/>
        <v>KOR_1989</v>
      </c>
      <c r="B814" t="s">
        <v>23</v>
      </c>
      <c r="C814" s="8" t="s">
        <v>55</v>
      </c>
      <c r="D814" s="4">
        <v>1989</v>
      </c>
      <c r="E814" s="30">
        <f t="shared" si="68"/>
        <v>4.8947713772455854</v>
      </c>
      <c r="F814" s="31">
        <f t="shared" si="65"/>
        <v>4.6849634647369385</v>
      </c>
      <c r="G814" s="32">
        <v>5.083714485168457</v>
      </c>
      <c r="H814" s="32">
        <v>4.2862124443054199</v>
      </c>
      <c r="I814" s="30">
        <v>6.6999998092651367</v>
      </c>
      <c r="J814" s="31">
        <f t="shared" si="66"/>
        <v>4.4329005082448321</v>
      </c>
      <c r="K814" s="32">
        <v>5.1071429252624512</v>
      </c>
      <c r="L814" s="32">
        <v>2.7272727489471436</v>
      </c>
      <c r="M814" s="33">
        <v>5.4642858505249023</v>
      </c>
    </row>
    <row r="815" spans="1:13" x14ac:dyDescent="0.25">
      <c r="A815" s="11" t="str">
        <f t="shared" si="64"/>
        <v>KOR_1990</v>
      </c>
      <c r="B815" t="s">
        <v>23</v>
      </c>
      <c r="C815" s="8" t="s">
        <v>55</v>
      </c>
      <c r="D815" s="4">
        <v>1990</v>
      </c>
      <c r="E815" s="30">
        <f t="shared" si="68"/>
        <v>4.8947713772455854</v>
      </c>
      <c r="F815" s="31">
        <f t="shared" si="65"/>
        <v>4.6849634647369385</v>
      </c>
      <c r="G815" s="32">
        <v>5.083714485168457</v>
      </c>
      <c r="H815" s="32">
        <v>4.2862124443054199</v>
      </c>
      <c r="I815" s="30">
        <v>6.6999998092651367</v>
      </c>
      <c r="J815" s="31">
        <f t="shared" si="66"/>
        <v>4.4329005082448321</v>
      </c>
      <c r="K815" s="32">
        <v>5.1071429252624512</v>
      </c>
      <c r="L815" s="32">
        <v>2.7272727489471436</v>
      </c>
      <c r="M815" s="33">
        <v>5.4642858505249023</v>
      </c>
    </row>
    <row r="816" spans="1:13" x14ac:dyDescent="0.25">
      <c r="A816" s="11" t="str">
        <f t="shared" si="64"/>
        <v>KOR_1991</v>
      </c>
      <c r="B816" t="s">
        <v>23</v>
      </c>
      <c r="C816" s="8" t="s">
        <v>55</v>
      </c>
      <c r="D816" s="4">
        <v>1991</v>
      </c>
      <c r="E816" s="30">
        <f t="shared" si="68"/>
        <v>4.7987713416417437</v>
      </c>
      <c r="F816" s="31">
        <f t="shared" si="65"/>
        <v>4.6849634647369385</v>
      </c>
      <c r="G816" s="32">
        <v>5.083714485168457</v>
      </c>
      <c r="H816" s="32">
        <v>4.2862124443054199</v>
      </c>
      <c r="I816" s="30">
        <v>6.1239995956420898</v>
      </c>
      <c r="J816" s="31">
        <f t="shared" si="66"/>
        <v>4.4329005082448321</v>
      </c>
      <c r="K816" s="32">
        <v>5.1071429252624512</v>
      </c>
      <c r="L816" s="32">
        <v>2.7272727489471436</v>
      </c>
      <c r="M816" s="33">
        <v>5.4642858505249023</v>
      </c>
    </row>
    <row r="817" spans="1:13" x14ac:dyDescent="0.25">
      <c r="A817" s="11" t="str">
        <f t="shared" si="64"/>
        <v>KOR_1992</v>
      </c>
      <c r="B817" t="s">
        <v>23</v>
      </c>
      <c r="C817" s="8" t="s">
        <v>55</v>
      </c>
      <c r="D817" s="4">
        <v>1992</v>
      </c>
      <c r="E817" s="30">
        <f t="shared" si="68"/>
        <v>4.7320491075515747</v>
      </c>
      <c r="F817" s="31">
        <f t="shared" si="65"/>
        <v>4.6849634647369385</v>
      </c>
      <c r="G817" s="32">
        <v>5.083714485168457</v>
      </c>
      <c r="H817" s="32">
        <v>4.2862124443054199</v>
      </c>
      <c r="I817" s="30">
        <v>5.7236661911010742</v>
      </c>
      <c r="J817" s="31">
        <f t="shared" si="66"/>
        <v>4.4329005082448321</v>
      </c>
      <c r="K817" s="32">
        <v>5.1071429252624512</v>
      </c>
      <c r="L817" s="32">
        <v>2.7272727489471436</v>
      </c>
      <c r="M817" s="33">
        <v>5.4642858505249023</v>
      </c>
    </row>
    <row r="818" spans="1:13" x14ac:dyDescent="0.25">
      <c r="A818" s="11" t="str">
        <f t="shared" si="64"/>
        <v>KOR_1993</v>
      </c>
      <c r="B818" t="s">
        <v>23</v>
      </c>
      <c r="C818" s="8" t="s">
        <v>55</v>
      </c>
      <c r="D818" s="4">
        <v>1993</v>
      </c>
      <c r="E818" s="30">
        <f t="shared" si="68"/>
        <v>4.7290491660435992</v>
      </c>
      <c r="F818" s="31">
        <f t="shared" si="65"/>
        <v>4.6849634647369385</v>
      </c>
      <c r="G818" s="32">
        <v>5.083714485168457</v>
      </c>
      <c r="H818" s="32">
        <v>4.2862124443054199</v>
      </c>
      <c r="I818" s="30">
        <v>5.7056665420532227</v>
      </c>
      <c r="J818" s="31">
        <f t="shared" si="66"/>
        <v>4.4329005082448321</v>
      </c>
      <c r="K818" s="32">
        <v>5.1071429252624512</v>
      </c>
      <c r="L818" s="32">
        <v>2.7272727489471436</v>
      </c>
      <c r="M818" s="33">
        <v>5.4642858505249023</v>
      </c>
    </row>
    <row r="819" spans="1:13" x14ac:dyDescent="0.25">
      <c r="A819" s="11" t="str">
        <f t="shared" si="64"/>
        <v>KOR_1994</v>
      </c>
      <c r="B819" t="s">
        <v>23</v>
      </c>
      <c r="C819" s="8" t="s">
        <v>55</v>
      </c>
      <c r="D819" s="4">
        <v>1994</v>
      </c>
      <c r="E819" s="30">
        <f t="shared" si="68"/>
        <v>4.6238825718561811</v>
      </c>
      <c r="F819" s="31">
        <f t="shared" si="65"/>
        <v>4.6849634647369385</v>
      </c>
      <c r="G819" s="32">
        <v>5.083714485168457</v>
      </c>
      <c r="H819" s="32">
        <v>4.2862124443054199</v>
      </c>
      <c r="I819" s="30">
        <v>5.0746669769287109</v>
      </c>
      <c r="J819" s="31">
        <f t="shared" si="66"/>
        <v>4.4329005082448321</v>
      </c>
      <c r="K819" s="32">
        <v>5.1071429252624512</v>
      </c>
      <c r="L819" s="32">
        <v>2.7272727489471436</v>
      </c>
      <c r="M819" s="33">
        <v>5.4642858505249023</v>
      </c>
    </row>
    <row r="820" spans="1:13" x14ac:dyDescent="0.25">
      <c r="A820" s="11" t="str">
        <f t="shared" si="64"/>
        <v>KOR_1995</v>
      </c>
      <c r="B820" t="s">
        <v>23</v>
      </c>
      <c r="C820" s="8" t="s">
        <v>55</v>
      </c>
      <c r="D820" s="4">
        <v>1995</v>
      </c>
      <c r="E820" s="30">
        <f t="shared" si="68"/>
        <v>4.6083205143610639</v>
      </c>
      <c r="F820" s="31">
        <f t="shared" si="65"/>
        <v>4.645944356918335</v>
      </c>
      <c r="G820" s="32">
        <v>5.00567626953125</v>
      </c>
      <c r="H820" s="32">
        <v>4.2862124443054199</v>
      </c>
      <c r="I820" s="30">
        <v>5.0593328475952148</v>
      </c>
      <c r="J820" s="31">
        <f t="shared" si="66"/>
        <v>4.4329005082448321</v>
      </c>
      <c r="K820" s="32">
        <v>5.1071429252624512</v>
      </c>
      <c r="L820" s="32">
        <v>2.7272727489471436</v>
      </c>
      <c r="M820" s="33">
        <v>5.4642858505249023</v>
      </c>
    </row>
    <row r="821" spans="1:13" x14ac:dyDescent="0.25">
      <c r="A821" s="11" t="str">
        <f t="shared" si="64"/>
        <v>KOR_1996</v>
      </c>
      <c r="B821" t="s">
        <v>23</v>
      </c>
      <c r="C821" s="8" t="s">
        <v>55</v>
      </c>
      <c r="D821" s="4">
        <v>1996</v>
      </c>
      <c r="E821" s="30">
        <f t="shared" si="68"/>
        <v>4.5910922288894653</v>
      </c>
      <c r="F821" s="31">
        <f t="shared" si="65"/>
        <v>4.6069257259368896</v>
      </c>
      <c r="G821" s="32">
        <v>4.9276390075683594</v>
      </c>
      <c r="H821" s="32">
        <v>4.2862124443054199</v>
      </c>
      <c r="I821" s="30">
        <v>5.0340003967285156</v>
      </c>
      <c r="J821" s="31">
        <f t="shared" si="66"/>
        <v>4.4329005082448321</v>
      </c>
      <c r="K821" s="32">
        <v>5.1071429252624512</v>
      </c>
      <c r="L821" s="32">
        <v>2.7272727489471436</v>
      </c>
      <c r="M821" s="33">
        <v>5.4642858505249023</v>
      </c>
    </row>
    <row r="822" spans="1:13" x14ac:dyDescent="0.25">
      <c r="A822" s="11" t="str">
        <f t="shared" si="64"/>
        <v>KOR_1997</v>
      </c>
      <c r="B822" t="s">
        <v>23</v>
      </c>
      <c r="C822" s="8" t="s">
        <v>55</v>
      </c>
      <c r="D822" s="4">
        <v>1997</v>
      </c>
      <c r="E822" s="30">
        <f t="shared" si="68"/>
        <v>4.5653082132339478</v>
      </c>
      <c r="F822" s="31">
        <f t="shared" si="65"/>
        <v>4.5679070949554443</v>
      </c>
      <c r="G822" s="32">
        <v>4.8496017456054688</v>
      </c>
      <c r="H822" s="32">
        <v>4.2862124443054199</v>
      </c>
      <c r="I822" s="30">
        <v>4.9573335647583008</v>
      </c>
      <c r="J822" s="31">
        <f t="shared" si="66"/>
        <v>4.4329005082448321</v>
      </c>
      <c r="K822" s="32">
        <v>5.1071429252624512</v>
      </c>
      <c r="L822" s="32">
        <v>2.7272727489471436</v>
      </c>
      <c r="M822" s="33">
        <v>5.4642858505249023</v>
      </c>
    </row>
    <row r="823" spans="1:13" x14ac:dyDescent="0.25">
      <c r="A823" s="11" t="str">
        <f t="shared" si="64"/>
        <v>KOR_1998</v>
      </c>
      <c r="B823" t="s">
        <v>23</v>
      </c>
      <c r="C823" s="8" t="s">
        <v>55</v>
      </c>
      <c r="D823" s="4">
        <v>1998</v>
      </c>
      <c r="E823" s="30">
        <f t="shared" si="68"/>
        <v>3.7084130644798279</v>
      </c>
      <c r="F823" s="31">
        <f t="shared" si="65"/>
        <v>4.528888463973999</v>
      </c>
      <c r="G823" s="32">
        <v>4.7715644836425781</v>
      </c>
      <c r="H823" s="32">
        <v>4.2862124443054199</v>
      </c>
      <c r="I823" s="30">
        <v>3.6440000534057617</v>
      </c>
      <c r="J823" s="31">
        <f t="shared" si="66"/>
        <v>3.1829004685084024</v>
      </c>
      <c r="K823" s="32">
        <v>5.1071429252624512</v>
      </c>
      <c r="L823" s="32">
        <v>2.7272727489471436</v>
      </c>
      <c r="M823" s="33">
        <v>1.7142857313156128</v>
      </c>
    </row>
    <row r="824" spans="1:13" x14ac:dyDescent="0.25">
      <c r="A824" s="11" t="str">
        <f t="shared" si="64"/>
        <v>KOR_1999</v>
      </c>
      <c r="B824" t="s">
        <v>23</v>
      </c>
      <c r="C824" s="8" t="s">
        <v>55</v>
      </c>
      <c r="D824" s="4">
        <v>1999</v>
      </c>
      <c r="E824" s="30">
        <f t="shared" si="68"/>
        <v>3.4731313188870749</v>
      </c>
      <c r="F824" s="31">
        <f t="shared" si="65"/>
        <v>4.52254319190979</v>
      </c>
      <c r="G824" s="32">
        <v>4.7588739395141602</v>
      </c>
      <c r="H824" s="32">
        <v>4.2862124443054199</v>
      </c>
      <c r="I824" s="30">
        <v>3.2450001239776611</v>
      </c>
      <c r="J824" s="31">
        <f t="shared" si="66"/>
        <v>2.8495671351750693</v>
      </c>
      <c r="K824" s="32">
        <v>5.1071429252624512</v>
      </c>
      <c r="L824" s="32">
        <v>1.7272727489471436</v>
      </c>
      <c r="M824" s="33">
        <v>1.7142857313156128</v>
      </c>
    </row>
    <row r="825" spans="1:13" x14ac:dyDescent="0.25">
      <c r="A825" s="11" t="str">
        <f t="shared" si="64"/>
        <v>KOR_2000</v>
      </c>
      <c r="B825" t="s">
        <v>23</v>
      </c>
      <c r="C825" s="8" t="s">
        <v>55</v>
      </c>
      <c r="D825" s="4">
        <v>2000</v>
      </c>
      <c r="E825" s="30">
        <f t="shared" si="68"/>
        <v>3.422558089097341</v>
      </c>
      <c r="F825" s="31">
        <f t="shared" si="65"/>
        <v>4.4543235301971436</v>
      </c>
      <c r="G825" s="32">
        <v>4.7461843490600586</v>
      </c>
      <c r="H825" s="32">
        <v>4.1624627113342285</v>
      </c>
      <c r="I825" s="30">
        <v>3.0780000686645508</v>
      </c>
      <c r="J825" s="31">
        <f t="shared" si="66"/>
        <v>2.8495671351750693</v>
      </c>
      <c r="K825" s="32">
        <v>5.1071429252624512</v>
      </c>
      <c r="L825" s="32">
        <v>1.7272727489471436</v>
      </c>
      <c r="M825" s="33">
        <v>1.7142857313156128</v>
      </c>
    </row>
    <row r="826" spans="1:13" x14ac:dyDescent="0.25">
      <c r="A826" s="11" t="str">
        <f t="shared" si="64"/>
        <v>KOR_2001</v>
      </c>
      <c r="B826" t="s">
        <v>23</v>
      </c>
      <c r="C826" s="8" t="s">
        <v>55</v>
      </c>
      <c r="D826" s="4">
        <v>2001</v>
      </c>
      <c r="E826" s="30">
        <f t="shared" si="68"/>
        <v>3.0758041739463806</v>
      </c>
      <c r="F826" s="31">
        <f t="shared" si="65"/>
        <v>3.4792284965515137</v>
      </c>
      <c r="G826" s="32">
        <v>2.7959942817687988</v>
      </c>
      <c r="H826" s="32">
        <v>4.1624627113342285</v>
      </c>
      <c r="I826" s="30">
        <v>2.9476666450500488</v>
      </c>
      <c r="J826" s="31">
        <f t="shared" si="66"/>
        <v>2.8495671351750693</v>
      </c>
      <c r="K826" s="32">
        <v>5.1071429252624512</v>
      </c>
      <c r="L826" s="32">
        <v>1.7272727489471436</v>
      </c>
      <c r="M826" s="33">
        <v>1.7142857313156128</v>
      </c>
    </row>
    <row r="827" spans="1:13" x14ac:dyDescent="0.25">
      <c r="A827" s="11" t="str">
        <f t="shared" si="64"/>
        <v>KOR_2002</v>
      </c>
      <c r="B827" t="s">
        <v>23</v>
      </c>
      <c r="C827" s="8" t="s">
        <v>55</v>
      </c>
      <c r="D827" s="4">
        <v>2002</v>
      </c>
      <c r="E827" s="30">
        <f t="shared" si="68"/>
        <v>2.7959670027097068</v>
      </c>
      <c r="F827" s="31">
        <f t="shared" si="65"/>
        <v>3.4728835821151733</v>
      </c>
      <c r="G827" s="32">
        <v>2.7833044528961182</v>
      </c>
      <c r="H827" s="32">
        <v>4.1624627113342285</v>
      </c>
      <c r="I827" s="30">
        <v>1.2813334465026855</v>
      </c>
      <c r="J827" s="31">
        <f t="shared" si="66"/>
        <v>2.8495671351750693</v>
      </c>
      <c r="K827" s="32">
        <v>5.1071429252624512</v>
      </c>
      <c r="L827" s="32">
        <v>1.7272727489471436</v>
      </c>
      <c r="M827" s="33">
        <v>1.7142857313156128</v>
      </c>
    </row>
    <row r="828" spans="1:13" x14ac:dyDescent="0.25">
      <c r="A828" s="11" t="str">
        <f t="shared" si="64"/>
        <v>KOR_2003</v>
      </c>
      <c r="B828" t="s">
        <v>23</v>
      </c>
      <c r="C828" s="8" t="s">
        <v>55</v>
      </c>
      <c r="D828" s="4">
        <v>2003</v>
      </c>
      <c r="E828" s="30">
        <f t="shared" si="68"/>
        <v>2.7912964224815369</v>
      </c>
      <c r="F828" s="31">
        <f t="shared" si="65"/>
        <v>3.4665385484695435</v>
      </c>
      <c r="G828" s="32">
        <v>2.7706143856048584</v>
      </c>
      <c r="H828" s="32">
        <v>4.1624627113342285</v>
      </c>
      <c r="I828" s="30">
        <v>1.2660000324249268</v>
      </c>
      <c r="J828" s="31">
        <f t="shared" si="66"/>
        <v>2.8495671351750693</v>
      </c>
      <c r="K828" s="32">
        <v>5.1071429252624512</v>
      </c>
      <c r="L828" s="32">
        <v>1.7272727489471436</v>
      </c>
      <c r="M828" s="33">
        <v>1.7142857313156128</v>
      </c>
    </row>
    <row r="829" spans="1:13" x14ac:dyDescent="0.25">
      <c r="A829" s="11" t="str">
        <f t="shared" si="64"/>
        <v>KOR_2004</v>
      </c>
      <c r="B829" t="s">
        <v>23</v>
      </c>
      <c r="C829" s="8" t="s">
        <v>55</v>
      </c>
      <c r="D829" s="4">
        <v>2004</v>
      </c>
      <c r="E829" s="30">
        <f t="shared" si="68"/>
        <v>2.5754133661588035</v>
      </c>
      <c r="F829" s="31">
        <f t="shared" si="65"/>
        <v>3.4469727277755737</v>
      </c>
      <c r="G829" s="32">
        <v>2.7598893642425537</v>
      </c>
      <c r="H829" s="32">
        <v>4.1340560913085938</v>
      </c>
      <c r="I829" s="30">
        <v>1.2598333358764648</v>
      </c>
      <c r="J829" s="31">
        <f t="shared" si="66"/>
        <v>2.4329004685084024</v>
      </c>
      <c r="K829" s="32">
        <v>3.8571429252624512</v>
      </c>
      <c r="L829" s="32">
        <v>1.7272727489471436</v>
      </c>
      <c r="M829" s="33">
        <v>1.7142857313156128</v>
      </c>
    </row>
    <row r="830" spans="1:13" x14ac:dyDescent="0.25">
      <c r="A830" s="11" t="str">
        <f t="shared" si="64"/>
        <v>KOR_2005</v>
      </c>
      <c r="B830" t="s">
        <v>23</v>
      </c>
      <c r="C830" s="8" t="s">
        <v>55</v>
      </c>
      <c r="D830" s="4">
        <v>2005</v>
      </c>
      <c r="E830" s="30">
        <f t="shared" si="68"/>
        <v>2.401197055975596</v>
      </c>
      <c r="F830" s="31">
        <f t="shared" si="65"/>
        <v>3.4274071455001831</v>
      </c>
      <c r="G830" s="32">
        <v>2.749164342880249</v>
      </c>
      <c r="H830" s="32">
        <v>4.1056499481201172</v>
      </c>
      <c r="I830" s="30">
        <v>1.2536666393280029</v>
      </c>
      <c r="J830" s="31">
        <f t="shared" si="66"/>
        <v>2.0995671351750693</v>
      </c>
      <c r="K830" s="32">
        <v>3.8571429252624512</v>
      </c>
      <c r="L830" s="32">
        <v>0.72727274894714355</v>
      </c>
      <c r="M830" s="33">
        <v>1.7142857313156128</v>
      </c>
    </row>
    <row r="831" spans="1:13" x14ac:dyDescent="0.25">
      <c r="A831" s="11" t="str">
        <f t="shared" si="64"/>
        <v>KOR_2006</v>
      </c>
      <c r="B831" t="s">
        <v>23</v>
      </c>
      <c r="C831" s="8" t="s">
        <v>55</v>
      </c>
      <c r="D831" s="4">
        <v>2006</v>
      </c>
      <c r="E831" s="30">
        <f t="shared" si="68"/>
        <v>2.3529807527860007</v>
      </c>
      <c r="F831" s="31">
        <f t="shared" si="65"/>
        <v>3.2828415632247925</v>
      </c>
      <c r="G831" s="32">
        <v>2.7384393215179443</v>
      </c>
      <c r="H831" s="32">
        <v>3.8272438049316406</v>
      </c>
      <c r="I831" s="30">
        <v>1.2534999847412109</v>
      </c>
      <c r="J831" s="31">
        <f t="shared" si="66"/>
        <v>2.0995671351750693</v>
      </c>
      <c r="K831" s="32">
        <v>3.8571429252624512</v>
      </c>
      <c r="L831" s="32">
        <v>0.72727274894714355</v>
      </c>
      <c r="M831" s="33">
        <v>1.7142857313156128</v>
      </c>
    </row>
    <row r="832" spans="1:13" x14ac:dyDescent="0.25">
      <c r="A832" s="11" t="str">
        <f t="shared" si="64"/>
        <v>KOR_2007</v>
      </c>
      <c r="B832" t="s">
        <v>23</v>
      </c>
      <c r="C832" s="8" t="s">
        <v>55</v>
      </c>
      <c r="D832" s="4">
        <v>2007</v>
      </c>
      <c r="E832" s="30">
        <f t="shared" si="68"/>
        <v>2.3464310367902121</v>
      </c>
      <c r="F832" s="31">
        <f t="shared" si="65"/>
        <v>3.2632757425308228</v>
      </c>
      <c r="G832" s="32">
        <v>2.7277143001556396</v>
      </c>
      <c r="H832" s="32">
        <v>3.7988371849060059</v>
      </c>
      <c r="I832" s="30">
        <v>1.2533333301544189</v>
      </c>
      <c r="J832" s="31">
        <f t="shared" si="66"/>
        <v>2.0995671351750693</v>
      </c>
      <c r="K832" s="32">
        <v>3.8571429252624512</v>
      </c>
      <c r="L832" s="32">
        <v>0.72727274894714355</v>
      </c>
      <c r="M832" s="33">
        <v>1.7142857313156128</v>
      </c>
    </row>
    <row r="833" spans="1:13" x14ac:dyDescent="0.25">
      <c r="A833" s="11" t="str">
        <f t="shared" si="64"/>
        <v>KOR_2008</v>
      </c>
      <c r="B833" t="s">
        <v>23</v>
      </c>
      <c r="C833" s="8" t="s">
        <v>55</v>
      </c>
      <c r="D833" s="4">
        <v>2008</v>
      </c>
      <c r="E833" s="30">
        <f t="shared" si="68"/>
        <v>2.3454321225484214</v>
      </c>
      <c r="F833" s="31">
        <f t="shared" si="65"/>
        <v>3.2647789716720581</v>
      </c>
      <c r="G833" s="32">
        <v>2.7277143001556396</v>
      </c>
      <c r="H833" s="32">
        <v>3.8018436431884766</v>
      </c>
      <c r="I833" s="30">
        <v>1.2443333864212036</v>
      </c>
      <c r="J833" s="31">
        <f t="shared" si="66"/>
        <v>2.0995671351750693</v>
      </c>
      <c r="K833" s="32">
        <v>3.8571429252624512</v>
      </c>
      <c r="L833" s="32">
        <v>0.72727274894714355</v>
      </c>
      <c r="M833" s="33">
        <v>1.7142857313156128</v>
      </c>
    </row>
    <row r="834" spans="1:13" x14ac:dyDescent="0.25">
      <c r="A834" s="11" t="str">
        <f t="shared" si="64"/>
        <v>KOR_2009</v>
      </c>
      <c r="B834" t="s">
        <v>23</v>
      </c>
      <c r="C834" s="8" t="s">
        <v>55</v>
      </c>
      <c r="D834" s="4">
        <v>2009</v>
      </c>
      <c r="E834" s="30">
        <f t="shared" si="68"/>
        <v>2.3027665416399636</v>
      </c>
      <c r="F834" s="31">
        <f t="shared" si="65"/>
        <v>3.1412822008132935</v>
      </c>
      <c r="G834" s="32">
        <v>2.7277143001556396</v>
      </c>
      <c r="H834" s="32">
        <v>3.5548501014709473</v>
      </c>
      <c r="I834" s="30">
        <v>1.2353334426879883</v>
      </c>
      <c r="J834" s="31">
        <f t="shared" si="66"/>
        <v>2.0995671351750693</v>
      </c>
      <c r="K834" s="32">
        <v>3.8571429252624512</v>
      </c>
      <c r="L834" s="32">
        <v>0.72727274894714355</v>
      </c>
      <c r="M834" s="33">
        <v>1.7142857313156128</v>
      </c>
    </row>
    <row r="835" spans="1:13" x14ac:dyDescent="0.25">
      <c r="A835" s="11" t="str">
        <f t="shared" si="64"/>
        <v>KOR_2010</v>
      </c>
      <c r="B835" t="s">
        <v>23</v>
      </c>
      <c r="C835" s="8" t="s">
        <v>55</v>
      </c>
      <c r="D835" s="4">
        <v>2010</v>
      </c>
      <c r="E835" s="30">
        <f t="shared" si="68"/>
        <v>2.3642953038215637</v>
      </c>
      <c r="F835" s="31">
        <f t="shared" si="65"/>
        <v>3.3302851915359497</v>
      </c>
      <c r="G835" s="32">
        <v>3.1027143001556396</v>
      </c>
      <c r="H835" s="32">
        <v>3.5578560829162598</v>
      </c>
      <c r="I835" s="30">
        <v>1.2265000343322754</v>
      </c>
      <c r="J835" s="31">
        <f t="shared" si="66"/>
        <v>2.0995671351750693</v>
      </c>
      <c r="K835" s="32">
        <v>3.8571429252624512</v>
      </c>
      <c r="L835" s="32">
        <v>0.72727274894714355</v>
      </c>
      <c r="M835" s="33">
        <v>1.7142857313156128</v>
      </c>
    </row>
    <row r="836" spans="1:13" x14ac:dyDescent="0.25">
      <c r="A836" s="11" t="str">
        <f t="shared" si="64"/>
        <v>KOR_2011</v>
      </c>
      <c r="B836" t="s">
        <v>23</v>
      </c>
      <c r="C836" s="8" t="s">
        <v>55</v>
      </c>
      <c r="D836" s="4">
        <v>2011</v>
      </c>
      <c r="E836" s="30">
        <f t="shared" si="68"/>
        <v>2.3633241454760232</v>
      </c>
      <c r="F836" s="31">
        <f t="shared" si="65"/>
        <v>3.3317884206771851</v>
      </c>
      <c r="G836" s="32">
        <v>3.1027143001556396</v>
      </c>
      <c r="H836" s="32">
        <v>3.5608625411987305</v>
      </c>
      <c r="I836" s="30">
        <v>1.2176666259765625</v>
      </c>
      <c r="J836" s="31">
        <f t="shared" si="66"/>
        <v>2.0995671351750693</v>
      </c>
      <c r="K836" s="32">
        <v>3.8571429252624512</v>
      </c>
      <c r="L836" s="32">
        <v>0.72727274894714355</v>
      </c>
      <c r="M836" s="33">
        <v>1.7142857313156128</v>
      </c>
    </row>
    <row r="837" spans="1:13" x14ac:dyDescent="0.25">
      <c r="A837" s="11" t="str">
        <f t="shared" si="64"/>
        <v>KOR_2012</v>
      </c>
      <c r="B837" t="s">
        <v>23</v>
      </c>
      <c r="C837" s="8" t="s">
        <v>55</v>
      </c>
      <c r="D837" s="4">
        <v>2012</v>
      </c>
      <c r="E837" s="30">
        <f t="shared" si="68"/>
        <v>2.3225404620170593</v>
      </c>
      <c r="F837" s="31">
        <f t="shared" si="65"/>
        <v>3.2138539552688599</v>
      </c>
      <c r="G837" s="32">
        <v>3.1027143001556396</v>
      </c>
      <c r="H837" s="32">
        <v>3.3249936103820801</v>
      </c>
      <c r="I837" s="30">
        <v>1.2088334560394287</v>
      </c>
      <c r="J837" s="31">
        <f t="shared" si="66"/>
        <v>2.0995671351750693</v>
      </c>
      <c r="K837" s="32">
        <v>3.8571429252624512</v>
      </c>
      <c r="L837" s="32">
        <v>0.72727274894714355</v>
      </c>
      <c r="M837" s="33">
        <v>1.7142857313156128</v>
      </c>
    </row>
    <row r="838" spans="1:13" x14ac:dyDescent="0.25">
      <c r="A838" s="11" t="str">
        <f t="shared" si="64"/>
        <v>KOR_2013</v>
      </c>
      <c r="B838" t="s">
        <v>23</v>
      </c>
      <c r="C838" s="8" t="s">
        <v>55</v>
      </c>
      <c r="D838" s="4">
        <v>2013</v>
      </c>
      <c r="E838" s="30">
        <f t="shared" si="68"/>
        <v>2.3215693036715188</v>
      </c>
      <c r="F838" s="31">
        <f t="shared" si="65"/>
        <v>3.2153571844100952</v>
      </c>
      <c r="G838" s="32">
        <v>3.1027143001556396</v>
      </c>
      <c r="H838" s="32">
        <v>3.3280000686645508</v>
      </c>
      <c r="I838" s="30">
        <v>1.2000000476837158</v>
      </c>
      <c r="J838" s="31">
        <f t="shared" si="66"/>
        <v>2.0995671351750693</v>
      </c>
      <c r="K838" s="32">
        <v>3.8571429252624512</v>
      </c>
      <c r="L838" s="32">
        <v>0.72727274894714355</v>
      </c>
      <c r="M838" s="33">
        <v>1.7142857313156128</v>
      </c>
    </row>
    <row r="839" spans="1:13" x14ac:dyDescent="0.25">
      <c r="A839" s="11" t="str">
        <f t="shared" si="64"/>
        <v>KOR_2014</v>
      </c>
      <c r="B839" t="s">
        <v>23</v>
      </c>
      <c r="C839" s="8" t="s">
        <v>55</v>
      </c>
      <c r="D839" s="4">
        <v>2014</v>
      </c>
      <c r="E839" s="30">
        <f t="shared" ref="E839:E843" si="69">IF(AND(G839=".",H839=".",I839=".",K839=".",L839=".",M839="."),".",AVERAGE(G839,H839,I839,K839,L839,M839))</f>
        <v>2.320461610953013</v>
      </c>
      <c r="F839" s="31">
        <f t="shared" si="65"/>
        <v>3.2120341062545776</v>
      </c>
      <c r="G839" s="32">
        <v>3.1027143001556396</v>
      </c>
      <c r="H839" s="32">
        <v>3.3213539123535156</v>
      </c>
      <c r="I839" s="30">
        <v>1.2000000476837158</v>
      </c>
      <c r="J839" s="31">
        <f t="shared" si="66"/>
        <v>2.0995671351750693</v>
      </c>
      <c r="K839" s="32">
        <v>3.8571429252624512</v>
      </c>
      <c r="L839" s="32">
        <v>0.72727274894714355</v>
      </c>
      <c r="M839" s="33">
        <v>1.7142857313156128</v>
      </c>
    </row>
    <row r="840" spans="1:13" x14ac:dyDescent="0.25">
      <c r="A840" s="11" t="str">
        <f t="shared" si="64"/>
        <v>KOR_2015</v>
      </c>
      <c r="B840" t="s">
        <v>23</v>
      </c>
      <c r="C840" s="8" t="s">
        <v>55</v>
      </c>
      <c r="D840" s="4">
        <v>2015</v>
      </c>
      <c r="E840" s="30">
        <f t="shared" si="69"/>
        <v>2.3193539182345071</v>
      </c>
      <c r="F840" s="31">
        <f t="shared" si="65"/>
        <v>3.2087110280990601</v>
      </c>
      <c r="G840" s="32">
        <v>3.1027143001556396</v>
      </c>
      <c r="H840" s="32">
        <v>3.3147077560424805</v>
      </c>
      <c r="I840" s="30">
        <v>1.2000000476837158</v>
      </c>
      <c r="J840" s="31">
        <f t="shared" si="66"/>
        <v>2.0995671351750693</v>
      </c>
      <c r="K840" s="32">
        <v>3.8571429252624512</v>
      </c>
      <c r="L840" s="32">
        <v>0.72727274894714355</v>
      </c>
      <c r="M840" s="33">
        <v>1.7142857313156128</v>
      </c>
    </row>
    <row r="841" spans="1:13" x14ac:dyDescent="0.25">
      <c r="A841" s="11" t="str">
        <f t="shared" ref="A841:A904" si="70">B841&amp;"_"&amp;D841</f>
        <v>KOR_2016</v>
      </c>
      <c r="B841" t="s">
        <v>23</v>
      </c>
      <c r="C841" s="8" t="s">
        <v>55</v>
      </c>
      <c r="D841" s="4">
        <v>2016</v>
      </c>
      <c r="E841" s="30">
        <f t="shared" si="69"/>
        <v>2.3182462255160012</v>
      </c>
      <c r="F841" s="31">
        <f t="shared" ref="F841:F904" si="71">AVERAGE(G841:H841)</f>
        <v>3.2053879499435425</v>
      </c>
      <c r="G841" s="32">
        <v>3.1027143001556396</v>
      </c>
      <c r="H841" s="32">
        <v>3.3080615997314453</v>
      </c>
      <c r="I841" s="30">
        <v>1.2000000476837158</v>
      </c>
      <c r="J841" s="31">
        <f t="shared" ref="J841:J904" si="72">AVERAGE(K841:M841)</f>
        <v>2.0995671351750693</v>
      </c>
      <c r="K841" s="32">
        <v>3.8571429252624512</v>
      </c>
      <c r="L841" s="32">
        <v>0.72727274894714355</v>
      </c>
      <c r="M841" s="33">
        <v>1.7142857313156128</v>
      </c>
    </row>
    <row r="842" spans="1:13" x14ac:dyDescent="0.25">
      <c r="A842" s="11" t="str">
        <f t="shared" si="70"/>
        <v>KOR_2017</v>
      </c>
      <c r="B842" t="s">
        <v>23</v>
      </c>
      <c r="C842" s="8" t="s">
        <v>55</v>
      </c>
      <c r="D842" s="4">
        <v>2017</v>
      </c>
      <c r="E842" s="30">
        <f t="shared" si="69"/>
        <v>2.2695194681485495</v>
      </c>
      <c r="F842" s="31">
        <f t="shared" si="71"/>
        <v>3.2020648717880249</v>
      </c>
      <c r="G842" s="32">
        <v>3.1027143001556396</v>
      </c>
      <c r="H842" s="32">
        <v>3.3014154434204102</v>
      </c>
      <c r="I842" s="30">
        <v>1.2000000476837158</v>
      </c>
      <c r="J842" s="31">
        <f t="shared" si="72"/>
        <v>2.0043290058771768</v>
      </c>
      <c r="K842" s="32">
        <v>3.5714285373687744</v>
      </c>
      <c r="L842" s="32">
        <v>0.72727274894714355</v>
      </c>
      <c r="M842" s="33">
        <v>1.7142857313156128</v>
      </c>
    </row>
    <row r="843" spans="1:13" x14ac:dyDescent="0.25">
      <c r="A843" s="11" t="str">
        <f t="shared" si="70"/>
        <v>KOR_2018</v>
      </c>
      <c r="B843" t="s">
        <v>23</v>
      </c>
      <c r="C843" s="8" t="s">
        <v>55</v>
      </c>
      <c r="D843" s="4">
        <v>2018</v>
      </c>
      <c r="E843" s="30">
        <f t="shared" si="69"/>
        <v>2.2326975067456565</v>
      </c>
      <c r="F843" s="31">
        <f t="shared" si="71"/>
        <v>3.0915989875793457</v>
      </c>
      <c r="G843" s="32">
        <v>2.8884286880493164</v>
      </c>
      <c r="H843" s="32">
        <v>3.294769287109375</v>
      </c>
      <c r="I843" s="30">
        <v>1.2000000476837158</v>
      </c>
      <c r="J843" s="31">
        <f t="shared" si="72"/>
        <v>2.0043290058771768</v>
      </c>
      <c r="K843" s="32">
        <v>3.5714285373687744</v>
      </c>
      <c r="L843" s="32">
        <v>0.72727274894714355</v>
      </c>
      <c r="M843" s="33">
        <v>1.7142857313156128</v>
      </c>
    </row>
    <row r="844" spans="1:13" x14ac:dyDescent="0.25">
      <c r="A844" s="11" t="str">
        <f t="shared" si="70"/>
        <v>LUX_1975</v>
      </c>
      <c r="B844" s="14" t="s">
        <v>24</v>
      </c>
      <c r="C844" s="7" t="s">
        <v>56</v>
      </c>
      <c r="D844" s="6">
        <v>1975</v>
      </c>
      <c r="E844" s="34">
        <f t="shared" si="68"/>
        <v>4.5703193744023638</v>
      </c>
      <c r="F844" s="35">
        <f t="shared" si="71"/>
        <v>3.6422082185745239</v>
      </c>
      <c r="G844" s="36">
        <v>3.6767616271972656</v>
      </c>
      <c r="H844" s="36">
        <v>3.6076548099517822</v>
      </c>
      <c r="I844" s="34">
        <v>5.1024999618530273</v>
      </c>
      <c r="J844" s="35">
        <f t="shared" si="72"/>
        <v>5.0116666158040362</v>
      </c>
      <c r="K844" s="36">
        <v>4.617642879486084</v>
      </c>
      <c r="L844" s="36">
        <v>4.7744998931884766</v>
      </c>
      <c r="M844" s="37">
        <v>5.6428570747375488</v>
      </c>
    </row>
    <row r="845" spans="1:13" x14ac:dyDescent="0.25">
      <c r="A845" s="11" t="str">
        <f t="shared" si="70"/>
        <v>LUX_1976</v>
      </c>
      <c r="B845" t="s">
        <v>24</v>
      </c>
      <c r="C845" s="7" t="s">
        <v>56</v>
      </c>
      <c r="D845" s="6">
        <v>1976</v>
      </c>
      <c r="E845" s="34">
        <f t="shared" si="68"/>
        <v>4.5703193744023638</v>
      </c>
      <c r="F845" s="35">
        <f t="shared" si="71"/>
        <v>3.6422082185745239</v>
      </c>
      <c r="G845" s="36">
        <v>3.6767616271972656</v>
      </c>
      <c r="H845" s="36">
        <v>3.6076548099517822</v>
      </c>
      <c r="I845" s="34">
        <v>5.1024999618530273</v>
      </c>
      <c r="J845" s="35">
        <f t="shared" si="72"/>
        <v>5.0116666158040362</v>
      </c>
      <c r="K845" s="36">
        <v>4.617642879486084</v>
      </c>
      <c r="L845" s="36">
        <v>4.7744998931884766</v>
      </c>
      <c r="M845" s="37">
        <v>5.6428570747375488</v>
      </c>
    </row>
    <row r="846" spans="1:13" x14ac:dyDescent="0.25">
      <c r="A846" s="11" t="str">
        <f t="shared" si="70"/>
        <v>LUX_1977</v>
      </c>
      <c r="B846" t="s">
        <v>24</v>
      </c>
      <c r="C846" s="7" t="s">
        <v>56</v>
      </c>
      <c r="D846" s="6">
        <v>1977</v>
      </c>
      <c r="E846" s="34">
        <f t="shared" si="68"/>
        <v>4.5703193744023638</v>
      </c>
      <c r="F846" s="35">
        <f t="shared" si="71"/>
        <v>3.6422082185745239</v>
      </c>
      <c r="G846" s="36">
        <v>3.6767616271972656</v>
      </c>
      <c r="H846" s="36">
        <v>3.6076548099517822</v>
      </c>
      <c r="I846" s="34">
        <v>5.1024999618530273</v>
      </c>
      <c r="J846" s="35">
        <f t="shared" si="72"/>
        <v>5.0116666158040362</v>
      </c>
      <c r="K846" s="36">
        <v>4.617642879486084</v>
      </c>
      <c r="L846" s="36">
        <v>4.7744998931884766</v>
      </c>
      <c r="M846" s="37">
        <v>5.6428570747375488</v>
      </c>
    </row>
    <row r="847" spans="1:13" x14ac:dyDescent="0.25">
      <c r="A847" s="11" t="str">
        <f t="shared" si="70"/>
        <v>LUX_1978</v>
      </c>
      <c r="B847" t="s">
        <v>24</v>
      </c>
      <c r="C847" s="7" t="s">
        <v>56</v>
      </c>
      <c r="D847" s="6">
        <v>1978</v>
      </c>
      <c r="E847" s="34">
        <f t="shared" si="68"/>
        <v>4.5703193744023638</v>
      </c>
      <c r="F847" s="35">
        <f t="shared" si="71"/>
        <v>3.6422082185745239</v>
      </c>
      <c r="G847" s="36">
        <v>3.6767616271972656</v>
      </c>
      <c r="H847" s="36">
        <v>3.6076548099517822</v>
      </c>
      <c r="I847" s="34">
        <v>5.1024999618530273</v>
      </c>
      <c r="J847" s="35">
        <f t="shared" si="72"/>
        <v>5.0116666158040362</v>
      </c>
      <c r="K847" s="36">
        <v>4.617642879486084</v>
      </c>
      <c r="L847" s="36">
        <v>4.7744998931884766</v>
      </c>
      <c r="M847" s="37">
        <v>5.6428570747375488</v>
      </c>
    </row>
    <row r="848" spans="1:13" x14ac:dyDescent="0.25">
      <c r="A848" s="11" t="str">
        <f t="shared" si="70"/>
        <v>LUX_1979</v>
      </c>
      <c r="B848" t="s">
        <v>24</v>
      </c>
      <c r="C848" s="7" t="s">
        <v>56</v>
      </c>
      <c r="D848" s="6">
        <v>1979</v>
      </c>
      <c r="E848" s="34">
        <f t="shared" si="68"/>
        <v>4.5703193744023638</v>
      </c>
      <c r="F848" s="35">
        <f t="shared" si="71"/>
        <v>3.6422082185745239</v>
      </c>
      <c r="G848" s="36">
        <v>3.6767616271972656</v>
      </c>
      <c r="H848" s="36">
        <v>3.6076548099517822</v>
      </c>
      <c r="I848" s="34">
        <v>5.1024999618530273</v>
      </c>
      <c r="J848" s="35">
        <f t="shared" si="72"/>
        <v>5.0116666158040362</v>
      </c>
      <c r="K848" s="36">
        <v>4.617642879486084</v>
      </c>
      <c r="L848" s="36">
        <v>4.7744998931884766</v>
      </c>
      <c r="M848" s="37">
        <v>5.6428570747375488</v>
      </c>
    </row>
    <row r="849" spans="1:13" x14ac:dyDescent="0.25">
      <c r="A849" s="11" t="str">
        <f t="shared" si="70"/>
        <v>LUX_1980</v>
      </c>
      <c r="B849" t="s">
        <v>24</v>
      </c>
      <c r="C849" s="7" t="s">
        <v>56</v>
      </c>
      <c r="D849" s="6">
        <v>1980</v>
      </c>
      <c r="E849" s="34">
        <f t="shared" si="68"/>
        <v>4.5703193744023638</v>
      </c>
      <c r="F849" s="35">
        <f t="shared" si="71"/>
        <v>3.6422082185745239</v>
      </c>
      <c r="G849" s="36">
        <v>3.6767616271972656</v>
      </c>
      <c r="H849" s="36">
        <v>3.6076548099517822</v>
      </c>
      <c r="I849" s="34">
        <v>5.1024999618530273</v>
      </c>
      <c r="J849" s="35">
        <f t="shared" si="72"/>
        <v>5.0116666158040362</v>
      </c>
      <c r="K849" s="36">
        <v>4.617642879486084</v>
      </c>
      <c r="L849" s="36">
        <v>4.7744998931884766</v>
      </c>
      <c r="M849" s="37">
        <v>5.6428570747375488</v>
      </c>
    </row>
    <row r="850" spans="1:13" x14ac:dyDescent="0.25">
      <c r="A850" s="11" t="str">
        <f t="shared" si="70"/>
        <v>LUX_1981</v>
      </c>
      <c r="B850" t="s">
        <v>24</v>
      </c>
      <c r="C850" s="7" t="s">
        <v>56</v>
      </c>
      <c r="D850" s="6">
        <v>1981</v>
      </c>
      <c r="E850" s="34">
        <f t="shared" si="68"/>
        <v>4.5703193744023638</v>
      </c>
      <c r="F850" s="35">
        <f t="shared" si="71"/>
        <v>3.6422082185745239</v>
      </c>
      <c r="G850" s="36">
        <v>3.6767616271972656</v>
      </c>
      <c r="H850" s="36">
        <v>3.6076548099517822</v>
      </c>
      <c r="I850" s="34">
        <v>5.1024999618530273</v>
      </c>
      <c r="J850" s="35">
        <f t="shared" si="72"/>
        <v>5.0116666158040362</v>
      </c>
      <c r="K850" s="36">
        <v>4.617642879486084</v>
      </c>
      <c r="L850" s="36">
        <v>4.7744998931884766</v>
      </c>
      <c r="M850" s="37">
        <v>5.6428570747375488</v>
      </c>
    </row>
    <row r="851" spans="1:13" x14ac:dyDescent="0.25">
      <c r="A851" s="11" t="str">
        <f t="shared" si="70"/>
        <v>LUX_1982</v>
      </c>
      <c r="B851" t="s">
        <v>24</v>
      </c>
      <c r="C851" s="7" t="s">
        <v>56</v>
      </c>
      <c r="D851" s="6">
        <v>1982</v>
      </c>
      <c r="E851" s="34">
        <f t="shared" si="68"/>
        <v>4.5703193744023638</v>
      </c>
      <c r="F851" s="35">
        <f t="shared" si="71"/>
        <v>3.6422082185745239</v>
      </c>
      <c r="G851" s="36">
        <v>3.6767616271972656</v>
      </c>
      <c r="H851" s="36">
        <v>3.6076548099517822</v>
      </c>
      <c r="I851" s="34">
        <v>5.1024999618530273</v>
      </c>
      <c r="J851" s="35">
        <f t="shared" si="72"/>
        <v>5.0116666158040362</v>
      </c>
      <c r="K851" s="36">
        <v>4.617642879486084</v>
      </c>
      <c r="L851" s="36">
        <v>4.7744998931884766</v>
      </c>
      <c r="M851" s="37">
        <v>5.6428570747375488</v>
      </c>
    </row>
    <row r="852" spans="1:13" x14ac:dyDescent="0.25">
      <c r="A852" s="11" t="str">
        <f t="shared" si="70"/>
        <v>LUX_1983</v>
      </c>
      <c r="B852" t="s">
        <v>24</v>
      </c>
      <c r="C852" s="7" t="s">
        <v>56</v>
      </c>
      <c r="D852" s="6">
        <v>1983</v>
      </c>
      <c r="E852" s="34">
        <f t="shared" si="68"/>
        <v>4.5703193744023638</v>
      </c>
      <c r="F852" s="35">
        <f t="shared" si="71"/>
        <v>3.6422082185745239</v>
      </c>
      <c r="G852" s="36">
        <v>3.6767616271972656</v>
      </c>
      <c r="H852" s="36">
        <v>3.6076548099517822</v>
      </c>
      <c r="I852" s="34">
        <v>5.1024999618530273</v>
      </c>
      <c r="J852" s="35">
        <f t="shared" si="72"/>
        <v>5.0116666158040362</v>
      </c>
      <c r="K852" s="36">
        <v>4.617642879486084</v>
      </c>
      <c r="L852" s="36">
        <v>4.7744998931884766</v>
      </c>
      <c r="M852" s="37">
        <v>5.6428570747375488</v>
      </c>
    </row>
    <row r="853" spans="1:13" x14ac:dyDescent="0.25">
      <c r="A853" s="11" t="str">
        <f t="shared" si="70"/>
        <v>LUX_1984</v>
      </c>
      <c r="B853" t="s">
        <v>24</v>
      </c>
      <c r="C853" s="7" t="s">
        <v>56</v>
      </c>
      <c r="D853" s="6">
        <v>1984</v>
      </c>
      <c r="E853" s="34">
        <f t="shared" si="68"/>
        <v>4.5703193744023638</v>
      </c>
      <c r="F853" s="35">
        <f t="shared" si="71"/>
        <v>3.6422082185745239</v>
      </c>
      <c r="G853" s="36">
        <v>3.6767616271972656</v>
      </c>
      <c r="H853" s="36">
        <v>3.6076548099517822</v>
      </c>
      <c r="I853" s="34">
        <v>5.1024999618530273</v>
      </c>
      <c r="J853" s="35">
        <f t="shared" si="72"/>
        <v>5.0116666158040362</v>
      </c>
      <c r="K853" s="36">
        <v>4.617642879486084</v>
      </c>
      <c r="L853" s="36">
        <v>4.7744998931884766</v>
      </c>
      <c r="M853" s="37">
        <v>5.6428570747375488</v>
      </c>
    </row>
    <row r="854" spans="1:13" x14ac:dyDescent="0.25">
      <c r="A854" s="11" t="str">
        <f t="shared" si="70"/>
        <v>LUX_1985</v>
      </c>
      <c r="B854" t="s">
        <v>24</v>
      </c>
      <c r="C854" s="7" t="s">
        <v>56</v>
      </c>
      <c r="D854" s="6">
        <v>1985</v>
      </c>
      <c r="E854" s="34">
        <f t="shared" si="68"/>
        <v>4.5703193744023638</v>
      </c>
      <c r="F854" s="35">
        <f t="shared" si="71"/>
        <v>3.6422082185745239</v>
      </c>
      <c r="G854" s="36">
        <v>3.6767616271972656</v>
      </c>
      <c r="H854" s="36">
        <v>3.6076548099517822</v>
      </c>
      <c r="I854" s="34">
        <v>5.1024999618530273</v>
      </c>
      <c r="J854" s="35">
        <f t="shared" si="72"/>
        <v>5.0116666158040362</v>
      </c>
      <c r="K854" s="36">
        <v>4.617642879486084</v>
      </c>
      <c r="L854" s="36">
        <v>4.7744998931884766</v>
      </c>
      <c r="M854" s="37">
        <v>5.6428570747375488</v>
      </c>
    </row>
    <row r="855" spans="1:13" x14ac:dyDescent="0.25">
      <c r="A855" s="11" t="str">
        <f t="shared" si="70"/>
        <v>LUX_1986</v>
      </c>
      <c r="B855" t="s">
        <v>24</v>
      </c>
      <c r="C855" s="7" t="s">
        <v>56</v>
      </c>
      <c r="D855" s="6">
        <v>1986</v>
      </c>
      <c r="E855" s="34">
        <f t="shared" si="68"/>
        <v>4.5703193744023638</v>
      </c>
      <c r="F855" s="35">
        <f t="shared" si="71"/>
        <v>3.6422082185745239</v>
      </c>
      <c r="G855" s="36">
        <v>3.6767616271972656</v>
      </c>
      <c r="H855" s="36">
        <v>3.6076548099517822</v>
      </c>
      <c r="I855" s="34">
        <v>5.1024999618530273</v>
      </c>
      <c r="J855" s="35">
        <f t="shared" si="72"/>
        <v>5.0116666158040362</v>
      </c>
      <c r="K855" s="36">
        <v>4.617642879486084</v>
      </c>
      <c r="L855" s="36">
        <v>4.7744998931884766</v>
      </c>
      <c r="M855" s="37">
        <v>5.6428570747375488</v>
      </c>
    </row>
    <row r="856" spans="1:13" x14ac:dyDescent="0.25">
      <c r="A856" s="11" t="str">
        <f t="shared" si="70"/>
        <v>LUX_1987</v>
      </c>
      <c r="B856" t="s">
        <v>24</v>
      </c>
      <c r="C856" s="7" t="s">
        <v>56</v>
      </c>
      <c r="D856" s="6">
        <v>1987</v>
      </c>
      <c r="E856" s="34">
        <f t="shared" si="68"/>
        <v>4.5703193744023638</v>
      </c>
      <c r="F856" s="35">
        <f t="shared" si="71"/>
        <v>3.6422082185745239</v>
      </c>
      <c r="G856" s="36">
        <v>3.6767616271972656</v>
      </c>
      <c r="H856" s="36">
        <v>3.6076548099517822</v>
      </c>
      <c r="I856" s="34">
        <v>5.1024999618530273</v>
      </c>
      <c r="J856" s="35">
        <f t="shared" si="72"/>
        <v>5.0116666158040362</v>
      </c>
      <c r="K856" s="36">
        <v>4.617642879486084</v>
      </c>
      <c r="L856" s="36">
        <v>4.7744998931884766</v>
      </c>
      <c r="M856" s="37">
        <v>5.6428570747375488</v>
      </c>
    </row>
    <row r="857" spans="1:13" x14ac:dyDescent="0.25">
      <c r="A857" s="11" t="str">
        <f t="shared" si="70"/>
        <v>LUX_1988</v>
      </c>
      <c r="B857" t="s">
        <v>24</v>
      </c>
      <c r="C857" s="7" t="s">
        <v>56</v>
      </c>
      <c r="D857" s="6">
        <v>1988</v>
      </c>
      <c r="E857" s="34">
        <f t="shared" si="68"/>
        <v>4.5703193744023638</v>
      </c>
      <c r="F857" s="35">
        <f t="shared" si="71"/>
        <v>3.6422082185745239</v>
      </c>
      <c r="G857" s="36">
        <v>3.6767616271972656</v>
      </c>
      <c r="H857" s="36">
        <v>3.6076548099517822</v>
      </c>
      <c r="I857" s="34">
        <v>5.1024999618530273</v>
      </c>
      <c r="J857" s="35">
        <f t="shared" si="72"/>
        <v>5.0116666158040362</v>
      </c>
      <c r="K857" s="36">
        <v>4.617642879486084</v>
      </c>
      <c r="L857" s="36">
        <v>4.7744998931884766</v>
      </c>
      <c r="M857" s="37">
        <v>5.6428570747375488</v>
      </c>
    </row>
    <row r="858" spans="1:13" x14ac:dyDescent="0.25">
      <c r="A858" s="11" t="str">
        <f t="shared" si="70"/>
        <v>LUX_1989</v>
      </c>
      <c r="B858" t="s">
        <v>24</v>
      </c>
      <c r="C858" s="7" t="s">
        <v>56</v>
      </c>
      <c r="D858" s="6">
        <v>1989</v>
      </c>
      <c r="E858" s="34">
        <f t="shared" si="68"/>
        <v>4.5703193744023638</v>
      </c>
      <c r="F858" s="35">
        <f t="shared" si="71"/>
        <v>3.6422082185745239</v>
      </c>
      <c r="G858" s="36">
        <v>3.6767616271972656</v>
      </c>
      <c r="H858" s="36">
        <v>3.6076548099517822</v>
      </c>
      <c r="I858" s="34">
        <v>5.1024999618530273</v>
      </c>
      <c r="J858" s="35">
        <f t="shared" si="72"/>
        <v>5.0116666158040362</v>
      </c>
      <c r="K858" s="36">
        <v>4.617642879486084</v>
      </c>
      <c r="L858" s="36">
        <v>4.7744998931884766</v>
      </c>
      <c r="M858" s="37">
        <v>5.6428570747375488</v>
      </c>
    </row>
    <row r="859" spans="1:13" x14ac:dyDescent="0.25">
      <c r="A859" s="11" t="str">
        <f t="shared" si="70"/>
        <v>LUX_1990</v>
      </c>
      <c r="B859" t="s">
        <v>24</v>
      </c>
      <c r="C859" s="7" t="s">
        <v>56</v>
      </c>
      <c r="D859" s="6">
        <v>1990</v>
      </c>
      <c r="E859" s="34">
        <f t="shared" si="68"/>
        <v>4.5703193744023638</v>
      </c>
      <c r="F859" s="35">
        <f t="shared" si="71"/>
        <v>3.6422082185745239</v>
      </c>
      <c r="G859" s="36">
        <v>3.6767616271972656</v>
      </c>
      <c r="H859" s="36">
        <v>3.6076548099517822</v>
      </c>
      <c r="I859" s="34">
        <v>5.1024999618530273</v>
      </c>
      <c r="J859" s="35">
        <f t="shared" si="72"/>
        <v>5.0116666158040362</v>
      </c>
      <c r="K859" s="36">
        <v>4.617642879486084</v>
      </c>
      <c r="L859" s="36">
        <v>4.7744998931884766</v>
      </c>
      <c r="M859" s="37">
        <v>5.6428570747375488</v>
      </c>
    </row>
    <row r="860" spans="1:13" x14ac:dyDescent="0.25">
      <c r="A860" s="11" t="str">
        <f t="shared" si="70"/>
        <v>LUX_1991</v>
      </c>
      <c r="B860" t="s">
        <v>24</v>
      </c>
      <c r="C860" s="7" t="s">
        <v>56</v>
      </c>
      <c r="D860" s="6">
        <v>1991</v>
      </c>
      <c r="E860" s="34">
        <f t="shared" si="68"/>
        <v>4.5703193744023638</v>
      </c>
      <c r="F860" s="35">
        <f t="shared" si="71"/>
        <v>3.6422082185745239</v>
      </c>
      <c r="G860" s="36">
        <v>3.6767616271972656</v>
      </c>
      <c r="H860" s="36">
        <v>3.6076548099517822</v>
      </c>
      <c r="I860" s="34">
        <v>5.1024999618530273</v>
      </c>
      <c r="J860" s="35">
        <f t="shared" si="72"/>
        <v>5.0116666158040362</v>
      </c>
      <c r="K860" s="36">
        <v>4.617642879486084</v>
      </c>
      <c r="L860" s="36">
        <v>4.7744998931884766</v>
      </c>
      <c r="M860" s="37">
        <v>5.6428570747375488</v>
      </c>
    </row>
    <row r="861" spans="1:13" x14ac:dyDescent="0.25">
      <c r="A861" s="11" t="str">
        <f t="shared" si="70"/>
        <v>LUX_1992</v>
      </c>
      <c r="B861" t="s">
        <v>24</v>
      </c>
      <c r="C861" s="7" t="s">
        <v>56</v>
      </c>
      <c r="D861" s="6">
        <v>1992</v>
      </c>
      <c r="E861" s="34">
        <f t="shared" si="68"/>
        <v>4.5703193744023638</v>
      </c>
      <c r="F861" s="35">
        <f t="shared" si="71"/>
        <v>3.6422082185745239</v>
      </c>
      <c r="G861" s="36">
        <v>3.6767616271972656</v>
      </c>
      <c r="H861" s="36">
        <v>3.6076548099517822</v>
      </c>
      <c r="I861" s="34">
        <v>5.1024999618530273</v>
      </c>
      <c r="J861" s="35">
        <f t="shared" si="72"/>
        <v>5.0116666158040362</v>
      </c>
      <c r="K861" s="36">
        <v>4.617642879486084</v>
      </c>
      <c r="L861" s="36">
        <v>4.7744998931884766</v>
      </c>
      <c r="M861" s="37">
        <v>5.6428570747375488</v>
      </c>
    </row>
    <row r="862" spans="1:13" x14ac:dyDescent="0.25">
      <c r="A862" s="11" t="str">
        <f t="shared" si="70"/>
        <v>LUX_1993</v>
      </c>
      <c r="B862" t="s">
        <v>24</v>
      </c>
      <c r="C862" s="7" t="s">
        <v>56</v>
      </c>
      <c r="D862" s="6">
        <v>1993</v>
      </c>
      <c r="E862" s="34">
        <f t="shared" si="68"/>
        <v>4.2369860808054609</v>
      </c>
      <c r="F862" s="35">
        <f t="shared" si="71"/>
        <v>3.6422082185745239</v>
      </c>
      <c r="G862" s="36">
        <v>3.6767616271972656</v>
      </c>
      <c r="H862" s="36">
        <v>3.6076548099517822</v>
      </c>
      <c r="I862" s="34">
        <v>5.1024999618530273</v>
      </c>
      <c r="J862" s="35">
        <f t="shared" si="72"/>
        <v>4.3450000286102295</v>
      </c>
      <c r="K862" s="36">
        <v>4.617642879486084</v>
      </c>
      <c r="L862" s="36">
        <v>2.7745001316070557</v>
      </c>
      <c r="M862" s="37">
        <v>5.6428570747375488</v>
      </c>
    </row>
    <row r="863" spans="1:13" x14ac:dyDescent="0.25">
      <c r="A863" s="11" t="str">
        <f t="shared" si="70"/>
        <v>LUX_1994</v>
      </c>
      <c r="B863" t="s">
        <v>24</v>
      </c>
      <c r="C863" s="7" t="s">
        <v>56</v>
      </c>
      <c r="D863" s="6">
        <v>1994</v>
      </c>
      <c r="E863" s="34">
        <f t="shared" si="68"/>
        <v>4.2369860808054609</v>
      </c>
      <c r="F863" s="35">
        <f t="shared" si="71"/>
        <v>3.6422082185745239</v>
      </c>
      <c r="G863" s="36">
        <v>3.6767616271972656</v>
      </c>
      <c r="H863" s="36">
        <v>3.6076548099517822</v>
      </c>
      <c r="I863" s="34">
        <v>5.1024999618530273</v>
      </c>
      <c r="J863" s="35">
        <f t="shared" si="72"/>
        <v>4.3450000286102295</v>
      </c>
      <c r="K863" s="36">
        <v>4.617642879486084</v>
      </c>
      <c r="L863" s="36">
        <v>2.7745001316070557</v>
      </c>
      <c r="M863" s="37">
        <v>5.6428570747375488</v>
      </c>
    </row>
    <row r="864" spans="1:13" x14ac:dyDescent="0.25">
      <c r="A864" s="11" t="str">
        <f t="shared" si="70"/>
        <v>LUX_1995</v>
      </c>
      <c r="B864" t="s">
        <v>24</v>
      </c>
      <c r="C864" s="7" t="s">
        <v>56</v>
      </c>
      <c r="D864" s="6">
        <v>1995</v>
      </c>
      <c r="E864" s="34">
        <f t="shared" si="68"/>
        <v>3.8411527474721274</v>
      </c>
      <c r="F864" s="35">
        <f t="shared" si="71"/>
        <v>3.6422082185745239</v>
      </c>
      <c r="G864" s="36">
        <v>3.6767616271972656</v>
      </c>
      <c r="H864" s="36">
        <v>3.6076548099517822</v>
      </c>
      <c r="I864" s="34">
        <v>5.1024999618530273</v>
      </c>
      <c r="J864" s="35">
        <f t="shared" si="72"/>
        <v>3.553333361943563</v>
      </c>
      <c r="K864" s="36">
        <v>4.242642879486084</v>
      </c>
      <c r="L864" s="36">
        <v>0.77450013160705566</v>
      </c>
      <c r="M864" s="37">
        <v>5.6428570747375488</v>
      </c>
    </row>
    <row r="865" spans="1:13" x14ac:dyDescent="0.25">
      <c r="A865" s="11" t="str">
        <f t="shared" si="70"/>
        <v>LUX_1996</v>
      </c>
      <c r="B865" t="s">
        <v>24</v>
      </c>
      <c r="C865" s="7" t="s">
        <v>56</v>
      </c>
      <c r="D865" s="6">
        <v>1996</v>
      </c>
      <c r="E865" s="34">
        <f t="shared" si="68"/>
        <v>3.8411527474721274</v>
      </c>
      <c r="F865" s="35">
        <f t="shared" si="71"/>
        <v>3.6422082185745239</v>
      </c>
      <c r="G865" s="36">
        <v>3.6767616271972656</v>
      </c>
      <c r="H865" s="36">
        <v>3.6076548099517822</v>
      </c>
      <c r="I865" s="34">
        <v>5.1024999618530273</v>
      </c>
      <c r="J865" s="35">
        <f t="shared" si="72"/>
        <v>3.553333361943563</v>
      </c>
      <c r="K865" s="36">
        <v>4.242642879486084</v>
      </c>
      <c r="L865" s="36">
        <v>0.77450013160705566</v>
      </c>
      <c r="M865" s="37">
        <v>5.6428570747375488</v>
      </c>
    </row>
    <row r="866" spans="1:13" x14ac:dyDescent="0.25">
      <c r="A866" s="11" t="str">
        <f t="shared" si="70"/>
        <v>LUX_1997</v>
      </c>
      <c r="B866" t="s">
        <v>24</v>
      </c>
      <c r="C866" s="7" t="s">
        <v>56</v>
      </c>
      <c r="D866" s="6">
        <v>1997</v>
      </c>
      <c r="E866" s="34">
        <f t="shared" si="68"/>
        <v>3.8411527474721274</v>
      </c>
      <c r="F866" s="35">
        <f t="shared" si="71"/>
        <v>3.6422082185745239</v>
      </c>
      <c r="G866" s="36">
        <v>3.6767616271972656</v>
      </c>
      <c r="H866" s="36">
        <v>3.6076548099517822</v>
      </c>
      <c r="I866" s="34">
        <v>5.1024999618530273</v>
      </c>
      <c r="J866" s="35">
        <f t="shared" si="72"/>
        <v>3.553333361943563</v>
      </c>
      <c r="K866" s="36">
        <v>4.242642879486084</v>
      </c>
      <c r="L866" s="36">
        <v>0.77450013160705566</v>
      </c>
      <c r="M866" s="37">
        <v>5.6428570747375488</v>
      </c>
    </row>
    <row r="867" spans="1:13" x14ac:dyDescent="0.25">
      <c r="A867" s="11" t="str">
        <f t="shared" si="70"/>
        <v>LUX_1998</v>
      </c>
      <c r="B867" t="s">
        <v>24</v>
      </c>
      <c r="C867" s="7" t="s">
        <v>56</v>
      </c>
      <c r="D867" s="6">
        <v>1998</v>
      </c>
      <c r="E867" s="34">
        <f t="shared" si="68"/>
        <v>3.3719861308733621</v>
      </c>
      <c r="F867" s="35">
        <f t="shared" si="71"/>
        <v>3.4697083234786987</v>
      </c>
      <c r="G867" s="36">
        <v>3.6767616271972656</v>
      </c>
      <c r="H867" s="36">
        <v>3.2626550197601318</v>
      </c>
      <c r="I867" s="34">
        <v>5.1024999618530273</v>
      </c>
      <c r="J867" s="35">
        <f t="shared" si="72"/>
        <v>2.730000058809916</v>
      </c>
      <c r="K867" s="36">
        <v>4.242642879486084</v>
      </c>
      <c r="L867" s="36">
        <v>2.3045001029968262</v>
      </c>
      <c r="M867" s="37">
        <v>1.6428571939468384</v>
      </c>
    </row>
    <row r="868" spans="1:13" x14ac:dyDescent="0.25">
      <c r="A868" s="11" t="str">
        <f t="shared" si="70"/>
        <v>LUX_1999</v>
      </c>
      <c r="B868" t="s">
        <v>24</v>
      </c>
      <c r="C868" s="7" t="s">
        <v>56</v>
      </c>
      <c r="D868" s="6">
        <v>1999</v>
      </c>
      <c r="E868" s="34">
        <f t="shared" si="68"/>
        <v>3.1003194451332092</v>
      </c>
      <c r="F868" s="35">
        <f t="shared" si="71"/>
        <v>3.4697083234786987</v>
      </c>
      <c r="G868" s="36">
        <v>3.6767616271972656</v>
      </c>
      <c r="H868" s="36">
        <v>3.2626550197601318</v>
      </c>
      <c r="I868" s="34">
        <v>3.4724998474121094</v>
      </c>
      <c r="J868" s="35">
        <f t="shared" si="72"/>
        <v>2.730000058809916</v>
      </c>
      <c r="K868" s="36">
        <v>4.242642879486084</v>
      </c>
      <c r="L868" s="36">
        <v>2.3045001029968262</v>
      </c>
      <c r="M868" s="37">
        <v>1.6428571939468384</v>
      </c>
    </row>
    <row r="869" spans="1:13" x14ac:dyDescent="0.25">
      <c r="A869" s="11" t="str">
        <f t="shared" si="70"/>
        <v>LUX_2000</v>
      </c>
      <c r="B869" t="s">
        <v>24</v>
      </c>
      <c r="C869" s="7" t="s">
        <v>56</v>
      </c>
      <c r="D869" s="6">
        <v>2000</v>
      </c>
      <c r="E869" s="34">
        <f t="shared" si="68"/>
        <v>2.6969860990842185</v>
      </c>
      <c r="F869" s="35">
        <f t="shared" si="71"/>
        <v>2.5563749074935913</v>
      </c>
      <c r="G869" s="36">
        <v>1.8500947952270508</v>
      </c>
      <c r="H869" s="36">
        <v>3.2626550197601318</v>
      </c>
      <c r="I869" s="34">
        <v>2.8791666030883789</v>
      </c>
      <c r="J869" s="35">
        <f t="shared" si="72"/>
        <v>2.730000058809916</v>
      </c>
      <c r="K869" s="36">
        <v>4.242642879486084</v>
      </c>
      <c r="L869" s="36">
        <v>2.3045001029968262</v>
      </c>
      <c r="M869" s="37">
        <v>1.6428571939468384</v>
      </c>
    </row>
    <row r="870" spans="1:13" x14ac:dyDescent="0.25">
      <c r="A870" s="11" t="str">
        <f t="shared" si="70"/>
        <v>LUX_2001</v>
      </c>
      <c r="B870" t="s">
        <v>24</v>
      </c>
      <c r="C870" s="7" t="s">
        <v>56</v>
      </c>
      <c r="D870" s="6">
        <v>2001</v>
      </c>
      <c r="E870" s="34">
        <f t="shared" si="68"/>
        <v>2.3807407418886819</v>
      </c>
      <c r="F870" s="35">
        <f t="shared" si="71"/>
        <v>1.6348470449447632</v>
      </c>
      <c r="G870" s="36">
        <v>1.0445394515991211</v>
      </c>
      <c r="H870" s="36">
        <v>2.2251546382904053</v>
      </c>
      <c r="I870" s="34">
        <v>2.8485000133514404</v>
      </c>
      <c r="J870" s="35">
        <f t="shared" si="72"/>
        <v>2.7220834493637085</v>
      </c>
      <c r="K870" s="36">
        <v>4.2188930511474609</v>
      </c>
      <c r="L870" s="36">
        <v>2.3045001029968262</v>
      </c>
      <c r="M870" s="37">
        <v>1.6428571939468384</v>
      </c>
    </row>
    <row r="871" spans="1:13" x14ac:dyDescent="0.25">
      <c r="A871" s="11" t="str">
        <f t="shared" si="70"/>
        <v>LUX_2002</v>
      </c>
      <c r="B871" t="s">
        <v>24</v>
      </c>
      <c r="C871" s="7" t="s">
        <v>56</v>
      </c>
      <c r="D871" s="6">
        <v>2002</v>
      </c>
      <c r="E871" s="34">
        <f t="shared" ref="E871:E944" si="73">IF(AND(G871=".",H871=".",I871=".",K871=".",L871=".",M871="."),".",AVERAGE(G871,H871,I871,K871,L871,M871))</f>
        <v>2.3775879740715027</v>
      </c>
      <c r="F871" s="35">
        <f t="shared" si="71"/>
        <v>1.6348470449447632</v>
      </c>
      <c r="G871" s="36">
        <v>1.0445394515991211</v>
      </c>
      <c r="H871" s="36">
        <v>2.2251546382904053</v>
      </c>
      <c r="I871" s="34">
        <v>2.8533332347869873</v>
      </c>
      <c r="J871" s="35">
        <f t="shared" si="72"/>
        <v>2.714166839917501</v>
      </c>
      <c r="K871" s="36">
        <v>4.1951432228088379</v>
      </c>
      <c r="L871" s="36">
        <v>2.3045001029968262</v>
      </c>
      <c r="M871" s="37">
        <v>1.6428571939468384</v>
      </c>
    </row>
    <row r="872" spans="1:13" x14ac:dyDescent="0.25">
      <c r="A872" s="11" t="str">
        <f t="shared" si="70"/>
        <v>LUX_2003</v>
      </c>
      <c r="B872" t="s">
        <v>24</v>
      </c>
      <c r="C872" s="7" t="s">
        <v>56</v>
      </c>
      <c r="D872" s="6">
        <v>2003</v>
      </c>
      <c r="E872" s="34">
        <f t="shared" si="73"/>
        <v>2.096611132224401</v>
      </c>
      <c r="F872" s="35">
        <f t="shared" si="71"/>
        <v>1.5513749420642853</v>
      </c>
      <c r="G872" s="36">
        <v>0.952595055103302</v>
      </c>
      <c r="H872" s="36">
        <v>2.1501548290252686</v>
      </c>
      <c r="I872" s="34">
        <v>2.3581666946411133</v>
      </c>
      <c r="J872" s="35">
        <f t="shared" si="72"/>
        <v>2.3729167381922402</v>
      </c>
      <c r="K872" s="36">
        <v>4.1713929176330566</v>
      </c>
      <c r="L872" s="36">
        <v>2.3045001029968262</v>
      </c>
      <c r="M872" s="37">
        <v>0.64285719394683838</v>
      </c>
    </row>
    <row r="873" spans="1:13" x14ac:dyDescent="0.25">
      <c r="A873" s="11" t="str">
        <f t="shared" si="70"/>
        <v>LUX_2004</v>
      </c>
      <c r="B873" t="s">
        <v>24</v>
      </c>
      <c r="C873" s="7" t="s">
        <v>56</v>
      </c>
      <c r="D873" s="6">
        <v>2004</v>
      </c>
      <c r="E873" s="34">
        <f t="shared" si="73"/>
        <v>2.073569486538569</v>
      </c>
      <c r="F873" s="35">
        <f t="shared" si="71"/>
        <v>1.508874922990799</v>
      </c>
      <c r="G873" s="36">
        <v>0.952595055103302</v>
      </c>
      <c r="H873" s="36">
        <v>2.0651547908782959</v>
      </c>
      <c r="I873" s="34">
        <v>2.3286666870117188</v>
      </c>
      <c r="J873" s="35">
        <f t="shared" si="72"/>
        <v>2.3650001287460327</v>
      </c>
      <c r="K873" s="36">
        <v>4.1476430892944336</v>
      </c>
      <c r="L873" s="36">
        <v>2.3045001029968262</v>
      </c>
      <c r="M873" s="37">
        <v>0.64285719394683838</v>
      </c>
    </row>
    <row r="874" spans="1:13" x14ac:dyDescent="0.25">
      <c r="A874" s="11" t="str">
        <f t="shared" si="70"/>
        <v>LUX_2005</v>
      </c>
      <c r="B874" t="s">
        <v>24</v>
      </c>
      <c r="C874" s="7" t="s">
        <v>56</v>
      </c>
      <c r="D874" s="6">
        <v>2005</v>
      </c>
      <c r="E874" s="34">
        <f t="shared" si="73"/>
        <v>2.0326632559299469</v>
      </c>
      <c r="F874" s="35">
        <f t="shared" si="71"/>
        <v>1.412781149148941</v>
      </c>
      <c r="G874" s="36">
        <v>0.76040750741958618</v>
      </c>
      <c r="H874" s="36">
        <v>2.0651547908782959</v>
      </c>
      <c r="I874" s="34">
        <v>2.2991666793823242</v>
      </c>
      <c r="J874" s="35">
        <f t="shared" si="72"/>
        <v>2.3570835192998252</v>
      </c>
      <c r="K874" s="36">
        <v>4.1238932609558105</v>
      </c>
      <c r="L874" s="36">
        <v>2.3045001029968262</v>
      </c>
      <c r="M874" s="37">
        <v>0.64285719394683838</v>
      </c>
    </row>
    <row r="875" spans="1:13" x14ac:dyDescent="0.25">
      <c r="A875" s="11" t="str">
        <f t="shared" si="70"/>
        <v>LUX_2006</v>
      </c>
      <c r="B875" t="s">
        <v>24</v>
      </c>
      <c r="C875" s="7" t="s">
        <v>56</v>
      </c>
      <c r="D875" s="6">
        <v>2006</v>
      </c>
      <c r="E875" s="34">
        <f t="shared" si="73"/>
        <v>1.8411701420942943</v>
      </c>
      <c r="F875" s="35">
        <f t="shared" si="71"/>
        <v>1.1068436205387115</v>
      </c>
      <c r="G875" s="36">
        <v>0.3985324501991272</v>
      </c>
      <c r="H875" s="36">
        <v>1.8151547908782959</v>
      </c>
      <c r="I875" s="34">
        <v>1.7858333587646484</v>
      </c>
      <c r="J875" s="35">
        <f t="shared" si="72"/>
        <v>2.3491667509078979</v>
      </c>
      <c r="K875" s="36">
        <v>4.1001429557800293</v>
      </c>
      <c r="L875" s="36">
        <v>2.3045001029968262</v>
      </c>
      <c r="M875" s="37">
        <v>0.64285719394683838</v>
      </c>
    </row>
    <row r="876" spans="1:13" x14ac:dyDescent="0.25">
      <c r="A876" s="11" t="str">
        <f t="shared" si="70"/>
        <v>LUX_2007</v>
      </c>
      <c r="B876" t="s">
        <v>24</v>
      </c>
      <c r="C876" s="7" t="s">
        <v>56</v>
      </c>
      <c r="D876" s="6">
        <v>2007</v>
      </c>
      <c r="E876" s="34">
        <f t="shared" si="73"/>
        <v>1.7776631812254589</v>
      </c>
      <c r="F876" s="35">
        <f t="shared" si="71"/>
        <v>0.92298939824104309</v>
      </c>
      <c r="G876" s="36">
        <v>0.14082413911819458</v>
      </c>
      <c r="H876" s="36">
        <v>1.7051546573638916</v>
      </c>
      <c r="I876" s="34">
        <v>1.7725000381469727</v>
      </c>
      <c r="J876" s="35">
        <f t="shared" si="72"/>
        <v>2.3491667509078979</v>
      </c>
      <c r="K876" s="36">
        <v>4.1001429557800293</v>
      </c>
      <c r="L876" s="36">
        <v>2.3045001029968262</v>
      </c>
      <c r="M876" s="37">
        <v>0.64285719394683838</v>
      </c>
    </row>
    <row r="877" spans="1:13" x14ac:dyDescent="0.25">
      <c r="A877" s="11" t="str">
        <f t="shared" si="70"/>
        <v>LUX_2008</v>
      </c>
      <c r="B877" t="s">
        <v>24</v>
      </c>
      <c r="C877" s="7" t="s">
        <v>56</v>
      </c>
      <c r="D877" s="6">
        <v>2008</v>
      </c>
      <c r="E877" s="34">
        <f t="shared" si="73"/>
        <v>1.820311297972997</v>
      </c>
      <c r="F877" s="35">
        <f t="shared" si="71"/>
        <v>0.80298939347267151</v>
      </c>
      <c r="G877" s="36">
        <v>4.1449129581451416E-2</v>
      </c>
      <c r="H877" s="36">
        <v>1.5645296573638916</v>
      </c>
      <c r="I877" s="34">
        <v>1.7683887481689453</v>
      </c>
      <c r="J877" s="35">
        <f t="shared" si="72"/>
        <v>2.5158334175745645</v>
      </c>
      <c r="K877" s="36">
        <v>4.1001429557800293</v>
      </c>
      <c r="L877" s="36">
        <v>2.3045001029968262</v>
      </c>
      <c r="M877" s="37">
        <v>1.1428571939468384</v>
      </c>
    </row>
    <row r="878" spans="1:13" x14ac:dyDescent="0.25">
      <c r="A878" s="11" t="str">
        <f t="shared" si="70"/>
        <v>LUX_2009</v>
      </c>
      <c r="B878" t="s">
        <v>24</v>
      </c>
      <c r="C878" s="7" t="s">
        <v>56</v>
      </c>
      <c r="D878" s="6">
        <v>2009</v>
      </c>
      <c r="E878" s="34">
        <f t="shared" si="73"/>
        <v>1.8878355324268341</v>
      </c>
      <c r="F878" s="35">
        <f t="shared" si="71"/>
        <v>1.0076176226139069</v>
      </c>
      <c r="G878" s="36">
        <v>0.32121807336807251</v>
      </c>
      <c r="H878" s="36">
        <v>1.6940171718597412</v>
      </c>
      <c r="I878" s="34">
        <v>1.7642776966094971</v>
      </c>
      <c r="J878" s="35">
        <f t="shared" si="72"/>
        <v>2.5158334175745645</v>
      </c>
      <c r="K878" s="36">
        <v>4.1001429557800293</v>
      </c>
      <c r="L878" s="36">
        <v>2.3045001029968262</v>
      </c>
      <c r="M878" s="37">
        <v>1.1428571939468384</v>
      </c>
    </row>
    <row r="879" spans="1:13" x14ac:dyDescent="0.25">
      <c r="A879" s="11" t="str">
        <f t="shared" si="70"/>
        <v>LUX_2010</v>
      </c>
      <c r="B879" t="s">
        <v>24</v>
      </c>
      <c r="C879" s="7" t="s">
        <v>56</v>
      </c>
      <c r="D879" s="6">
        <v>2010</v>
      </c>
      <c r="E879" s="34">
        <f t="shared" si="73"/>
        <v>1.9492989679177601</v>
      </c>
      <c r="F879" s="35">
        <f t="shared" si="71"/>
        <v>1.1922301352024078</v>
      </c>
      <c r="G879" s="36">
        <v>0.70139294862747192</v>
      </c>
      <c r="H879" s="36">
        <v>1.6830673217773438</v>
      </c>
      <c r="I879" s="34">
        <v>1.7638332843780518</v>
      </c>
      <c r="J879" s="35">
        <f t="shared" si="72"/>
        <v>2.5158334175745645</v>
      </c>
      <c r="K879" s="36">
        <v>4.1001429557800293</v>
      </c>
      <c r="L879" s="36">
        <v>2.3045001029968262</v>
      </c>
      <c r="M879" s="37">
        <v>1.1428571939468384</v>
      </c>
    </row>
    <row r="880" spans="1:13" x14ac:dyDescent="0.25">
      <c r="A880" s="11" t="str">
        <f t="shared" si="70"/>
        <v>LUX_2011</v>
      </c>
      <c r="B880" t="s">
        <v>24</v>
      </c>
      <c r="C880" s="7" t="s">
        <v>56</v>
      </c>
      <c r="D880" s="6">
        <v>2011</v>
      </c>
      <c r="E880" s="34">
        <f t="shared" si="73"/>
        <v>1.8857623636722565</v>
      </c>
      <c r="F880" s="35">
        <f t="shared" si="71"/>
        <v>1.0018425285816193</v>
      </c>
      <c r="G880" s="36">
        <v>0.70656782388687134</v>
      </c>
      <c r="H880" s="36">
        <v>1.2971172332763672</v>
      </c>
      <c r="I880" s="34">
        <v>1.7633888721466064</v>
      </c>
      <c r="J880" s="35">
        <f t="shared" si="72"/>
        <v>2.5158334175745645</v>
      </c>
      <c r="K880" s="36">
        <v>4.1001429557800293</v>
      </c>
      <c r="L880" s="36">
        <v>2.3045001029968262</v>
      </c>
      <c r="M880" s="37">
        <v>1.1428571939468384</v>
      </c>
    </row>
    <row r="881" spans="1:13" x14ac:dyDescent="0.25">
      <c r="A881" s="11" t="str">
        <f t="shared" si="70"/>
        <v>LUX_2012</v>
      </c>
      <c r="B881" t="s">
        <v>24</v>
      </c>
      <c r="C881" s="7" t="s">
        <v>56</v>
      </c>
      <c r="D881" s="6">
        <v>2012</v>
      </c>
      <c r="E881" s="34">
        <f t="shared" si="73"/>
        <v>1.8847258388996124</v>
      </c>
      <c r="F881" s="35">
        <f t="shared" si="71"/>
        <v>0.99895516037940979</v>
      </c>
      <c r="G881" s="36">
        <v>0.71174293756484985</v>
      </c>
      <c r="H881" s="36">
        <v>1.2861673831939697</v>
      </c>
      <c r="I881" s="34">
        <v>1.7629444599151611</v>
      </c>
      <c r="J881" s="35">
        <f t="shared" si="72"/>
        <v>2.5158334175745645</v>
      </c>
      <c r="K881" s="36">
        <v>4.1001429557800293</v>
      </c>
      <c r="L881" s="36">
        <v>2.3045001029968262</v>
      </c>
      <c r="M881" s="37">
        <v>1.1428571939468384</v>
      </c>
    </row>
    <row r="882" spans="1:13" x14ac:dyDescent="0.25">
      <c r="A882" s="11" t="str">
        <f t="shared" si="70"/>
        <v>LUX_2013</v>
      </c>
      <c r="B882" t="s">
        <v>24</v>
      </c>
      <c r="C882" s="7" t="s">
        <v>56</v>
      </c>
      <c r="D882" s="6">
        <v>2013</v>
      </c>
      <c r="E882" s="34">
        <f t="shared" si="73"/>
        <v>1.8845142424106598</v>
      </c>
      <c r="F882" s="35">
        <f t="shared" si="71"/>
        <v>0.99854257702827454</v>
      </c>
      <c r="G882" s="36">
        <v>0.71939283609390259</v>
      </c>
      <c r="H882" s="36">
        <v>1.2776923179626465</v>
      </c>
      <c r="I882" s="34">
        <v>1.7625000476837158</v>
      </c>
      <c r="J882" s="35">
        <f t="shared" si="72"/>
        <v>2.5158334175745645</v>
      </c>
      <c r="K882" s="36">
        <v>4.1001429557800293</v>
      </c>
      <c r="L882" s="36">
        <v>2.3045001029968262</v>
      </c>
      <c r="M882" s="37">
        <v>1.1428571939468384</v>
      </c>
    </row>
    <row r="883" spans="1:13" x14ac:dyDescent="0.25">
      <c r="A883" s="11" t="str">
        <f t="shared" si="70"/>
        <v>LUX_2014</v>
      </c>
      <c r="B883" t="s">
        <v>24</v>
      </c>
      <c r="C883" s="7" t="s">
        <v>56</v>
      </c>
      <c r="D883" s="6">
        <v>2014</v>
      </c>
      <c r="E883" s="34">
        <f t="shared" ref="E883:E887" si="74">IF(AND(G883=".",H883=".",I883=".",K883=".",L883=".",M883="."),".",AVERAGE(G883,H883,I883,K883,L883,M883))</f>
        <v>1.8937554657459259</v>
      </c>
      <c r="F883" s="35">
        <f t="shared" si="71"/>
        <v>1.0263341963291168</v>
      </c>
      <c r="G883" s="36">
        <v>0.74636071920394897</v>
      </c>
      <c r="H883" s="36">
        <v>1.3063076734542847</v>
      </c>
      <c r="I883" s="34">
        <v>1.7625000476837158</v>
      </c>
      <c r="J883" s="35">
        <f t="shared" si="72"/>
        <v>2.5157881180445352</v>
      </c>
      <c r="K883" s="36">
        <v>4.1000571250915527</v>
      </c>
      <c r="L883" s="36">
        <v>2.3044500350952148</v>
      </c>
      <c r="M883" s="37">
        <v>1.1428571939468384</v>
      </c>
    </row>
    <row r="884" spans="1:13" x14ac:dyDescent="0.25">
      <c r="A884" s="11" t="str">
        <f t="shared" si="70"/>
        <v>LUX_2015</v>
      </c>
      <c r="B884" t="s">
        <v>24</v>
      </c>
      <c r="C884" s="7" t="s">
        <v>56</v>
      </c>
      <c r="D884" s="6">
        <v>2015</v>
      </c>
      <c r="E884" s="34">
        <f t="shared" si="74"/>
        <v>1.9030079642931621</v>
      </c>
      <c r="F884" s="35">
        <f t="shared" si="71"/>
        <v>1.0541596412658691</v>
      </c>
      <c r="G884" s="36">
        <v>0.77335000038146973</v>
      </c>
      <c r="H884" s="36">
        <v>1.3349692821502686</v>
      </c>
      <c r="I884" s="34">
        <v>1.7625000476837158</v>
      </c>
      <c r="J884" s="35">
        <f t="shared" si="72"/>
        <v>2.5157428185145059</v>
      </c>
      <c r="K884" s="36">
        <v>4.0999712944030762</v>
      </c>
      <c r="L884" s="36">
        <v>2.3043999671936035</v>
      </c>
      <c r="M884" s="37">
        <v>1.1428571939468384</v>
      </c>
    </row>
    <row r="885" spans="1:13" x14ac:dyDescent="0.25">
      <c r="A885" s="11" t="str">
        <f t="shared" si="70"/>
        <v>LUX_2016</v>
      </c>
      <c r="B885" t="s">
        <v>24</v>
      </c>
      <c r="C885" s="7" t="s">
        <v>56</v>
      </c>
      <c r="D885" s="6">
        <v>2016</v>
      </c>
      <c r="E885" s="34">
        <f t="shared" si="74"/>
        <v>1.835334450006485</v>
      </c>
      <c r="F885" s="35">
        <f t="shared" si="71"/>
        <v>0.85118201375007629</v>
      </c>
      <c r="G885" s="36">
        <v>0.80031788349151611</v>
      </c>
      <c r="H885" s="36">
        <v>0.90204614400863647</v>
      </c>
      <c r="I885" s="34">
        <v>1.7625000476837158</v>
      </c>
      <c r="J885" s="35">
        <f t="shared" si="72"/>
        <v>2.5157142082850137</v>
      </c>
      <c r="K885" s="36">
        <v>4.0998854637145996</v>
      </c>
      <c r="L885" s="36">
        <v>2.3043999671936035</v>
      </c>
      <c r="M885" s="37">
        <v>1.1428571939468384</v>
      </c>
    </row>
    <row r="886" spans="1:13" x14ac:dyDescent="0.25">
      <c r="A886" s="11" t="str">
        <f t="shared" si="70"/>
        <v>LUX_2017</v>
      </c>
      <c r="B886" t="s">
        <v>24</v>
      </c>
      <c r="C886" s="7" t="s">
        <v>56</v>
      </c>
      <c r="D886" s="6">
        <v>2017</v>
      </c>
      <c r="E886" s="34">
        <f t="shared" si="74"/>
        <v>1.844587008158366</v>
      </c>
      <c r="F886" s="35">
        <f t="shared" si="71"/>
        <v>0.87900739908218384</v>
      </c>
      <c r="G886" s="36">
        <v>0.82730710506439209</v>
      </c>
      <c r="H886" s="36">
        <v>0.93070769309997559</v>
      </c>
      <c r="I886" s="34">
        <v>1.7625000476837158</v>
      </c>
      <c r="J886" s="35">
        <f t="shared" si="72"/>
        <v>2.5156690677007041</v>
      </c>
      <c r="K886" s="36">
        <v>4.0998001098632813</v>
      </c>
      <c r="L886" s="36">
        <v>2.3043498992919922</v>
      </c>
      <c r="M886" s="37">
        <v>1.1428571939468384</v>
      </c>
    </row>
    <row r="887" spans="1:13" x14ac:dyDescent="0.25">
      <c r="A887" s="11" t="str">
        <f t="shared" si="70"/>
        <v>LUX_2018</v>
      </c>
      <c r="B887" t="s">
        <v>24</v>
      </c>
      <c r="C887" s="7" t="s">
        <v>56</v>
      </c>
      <c r="D887" s="6">
        <v>2018</v>
      </c>
      <c r="E887" s="34">
        <f t="shared" si="74"/>
        <v>1.8538282712300618</v>
      </c>
      <c r="F887" s="35">
        <f t="shared" si="71"/>
        <v>0.90679901838302612</v>
      </c>
      <c r="G887" s="36">
        <v>0.85427498817443848</v>
      </c>
      <c r="H887" s="36">
        <v>0.95932304859161377</v>
      </c>
      <c r="I887" s="34">
        <v>1.7625000476837158</v>
      </c>
      <c r="J887" s="35">
        <f t="shared" si="72"/>
        <v>2.5156238476435342</v>
      </c>
      <c r="K887" s="36">
        <v>4.0997142791748047</v>
      </c>
      <c r="L887" s="36">
        <v>2.30430006980896</v>
      </c>
      <c r="M887" s="37">
        <v>1.1428571939468384</v>
      </c>
    </row>
    <row r="888" spans="1:13" x14ac:dyDescent="0.25">
      <c r="A888" s="11" t="str">
        <f t="shared" si="70"/>
        <v>MEX_1975</v>
      </c>
      <c r="B888" t="s">
        <v>25</v>
      </c>
      <c r="C888" s="8" t="s">
        <v>57</v>
      </c>
      <c r="D888" s="4">
        <v>1975</v>
      </c>
      <c r="E888" s="30">
        <f t="shared" si="73"/>
        <v>5.2195689280827837</v>
      </c>
      <c r="F888" s="31">
        <f t="shared" si="71"/>
        <v>4.7645375728607178</v>
      </c>
      <c r="G888" s="32">
        <v>4.8303570747375488</v>
      </c>
      <c r="H888" s="32">
        <v>4.6987180709838867</v>
      </c>
      <c r="I888" s="30">
        <v>6.8431000709533691</v>
      </c>
      <c r="J888" s="31">
        <f t="shared" si="72"/>
        <v>4.9817461172739668</v>
      </c>
      <c r="K888" s="32">
        <v>5.5999999046325684</v>
      </c>
      <c r="L888" s="32">
        <v>3.4166667461395264</v>
      </c>
      <c r="M888" s="33">
        <v>5.9285717010498047</v>
      </c>
    </row>
    <row r="889" spans="1:13" x14ac:dyDescent="0.25">
      <c r="A889" s="11" t="str">
        <f t="shared" si="70"/>
        <v>MEX_1976</v>
      </c>
      <c r="B889" t="s">
        <v>25</v>
      </c>
      <c r="C889" s="8" t="s">
        <v>57</v>
      </c>
      <c r="D889" s="4">
        <v>1976</v>
      </c>
      <c r="E889" s="30">
        <f t="shared" si="73"/>
        <v>5.2195689280827837</v>
      </c>
      <c r="F889" s="31">
        <f t="shared" si="71"/>
        <v>4.7645375728607178</v>
      </c>
      <c r="G889" s="32">
        <v>4.8303570747375488</v>
      </c>
      <c r="H889" s="32">
        <v>4.6987180709838867</v>
      </c>
      <c r="I889" s="30">
        <v>6.8431000709533691</v>
      </c>
      <c r="J889" s="31">
        <f t="shared" si="72"/>
        <v>4.9817461172739668</v>
      </c>
      <c r="K889" s="32">
        <v>5.5999999046325684</v>
      </c>
      <c r="L889" s="32">
        <v>3.4166667461395264</v>
      </c>
      <c r="M889" s="33">
        <v>5.9285717010498047</v>
      </c>
    </row>
    <row r="890" spans="1:13" x14ac:dyDescent="0.25">
      <c r="A890" s="11" t="str">
        <f t="shared" si="70"/>
        <v>MEX_1977</v>
      </c>
      <c r="B890" t="s">
        <v>25</v>
      </c>
      <c r="C890" s="8" t="s">
        <v>57</v>
      </c>
      <c r="D890" s="4">
        <v>1977</v>
      </c>
      <c r="E890" s="30">
        <f t="shared" si="73"/>
        <v>5.2195689280827837</v>
      </c>
      <c r="F890" s="31">
        <f t="shared" si="71"/>
        <v>4.7645375728607178</v>
      </c>
      <c r="G890" s="32">
        <v>4.8303570747375488</v>
      </c>
      <c r="H890" s="32">
        <v>4.6987180709838867</v>
      </c>
      <c r="I890" s="30">
        <v>6.8431000709533691</v>
      </c>
      <c r="J890" s="31">
        <f t="shared" si="72"/>
        <v>4.9817461172739668</v>
      </c>
      <c r="K890" s="32">
        <v>5.5999999046325684</v>
      </c>
      <c r="L890" s="32">
        <v>3.4166667461395264</v>
      </c>
      <c r="M890" s="33">
        <v>5.9285717010498047</v>
      </c>
    </row>
    <row r="891" spans="1:13" x14ac:dyDescent="0.25">
      <c r="A891" s="11" t="str">
        <f t="shared" si="70"/>
        <v>MEX_1978</v>
      </c>
      <c r="B891" t="s">
        <v>25</v>
      </c>
      <c r="C891" s="8" t="s">
        <v>57</v>
      </c>
      <c r="D891" s="4">
        <v>1978</v>
      </c>
      <c r="E891" s="30">
        <f t="shared" si="73"/>
        <v>5.2195689280827837</v>
      </c>
      <c r="F891" s="31">
        <f t="shared" si="71"/>
        <v>4.7645375728607178</v>
      </c>
      <c r="G891" s="32">
        <v>4.8303570747375488</v>
      </c>
      <c r="H891" s="32">
        <v>4.6987180709838867</v>
      </c>
      <c r="I891" s="30">
        <v>6.8431000709533691</v>
      </c>
      <c r="J891" s="31">
        <f t="shared" si="72"/>
        <v>4.9817461172739668</v>
      </c>
      <c r="K891" s="32">
        <v>5.5999999046325684</v>
      </c>
      <c r="L891" s="32">
        <v>3.4166667461395264</v>
      </c>
      <c r="M891" s="33">
        <v>5.9285717010498047</v>
      </c>
    </row>
    <row r="892" spans="1:13" x14ac:dyDescent="0.25">
      <c r="A892" s="11" t="str">
        <f t="shared" si="70"/>
        <v>MEX_1979</v>
      </c>
      <c r="B892" t="s">
        <v>25</v>
      </c>
      <c r="C892" s="8" t="s">
        <v>57</v>
      </c>
      <c r="D892" s="4">
        <v>1979</v>
      </c>
      <c r="E892" s="30">
        <f t="shared" si="73"/>
        <v>5.2195689280827837</v>
      </c>
      <c r="F892" s="31">
        <f t="shared" si="71"/>
        <v>4.7645375728607178</v>
      </c>
      <c r="G892" s="32">
        <v>4.8303570747375488</v>
      </c>
      <c r="H892" s="32">
        <v>4.6987180709838867</v>
      </c>
      <c r="I892" s="30">
        <v>6.8431000709533691</v>
      </c>
      <c r="J892" s="31">
        <f t="shared" si="72"/>
        <v>4.9817461172739668</v>
      </c>
      <c r="K892" s="32">
        <v>5.5999999046325684</v>
      </c>
      <c r="L892" s="32">
        <v>3.4166667461395264</v>
      </c>
      <c r="M892" s="33">
        <v>5.9285717010498047</v>
      </c>
    </row>
    <row r="893" spans="1:13" x14ac:dyDescent="0.25">
      <c r="A893" s="11" t="str">
        <f t="shared" si="70"/>
        <v>MEX_1980</v>
      </c>
      <c r="B893" t="s">
        <v>25</v>
      </c>
      <c r="C893" s="8" t="s">
        <v>57</v>
      </c>
      <c r="D893" s="4">
        <v>1980</v>
      </c>
      <c r="E893" s="30">
        <f t="shared" si="73"/>
        <v>5.2195689280827837</v>
      </c>
      <c r="F893" s="31">
        <f t="shared" si="71"/>
        <v>4.7645375728607178</v>
      </c>
      <c r="G893" s="32">
        <v>4.8303570747375488</v>
      </c>
      <c r="H893" s="32">
        <v>4.6987180709838867</v>
      </c>
      <c r="I893" s="30">
        <v>6.8431000709533691</v>
      </c>
      <c r="J893" s="31">
        <f t="shared" si="72"/>
        <v>4.9817461172739668</v>
      </c>
      <c r="K893" s="32">
        <v>5.5999999046325684</v>
      </c>
      <c r="L893" s="32">
        <v>3.4166667461395264</v>
      </c>
      <c r="M893" s="33">
        <v>5.9285717010498047</v>
      </c>
    </row>
    <row r="894" spans="1:13" x14ac:dyDescent="0.25">
      <c r="A894" s="11" t="str">
        <f t="shared" si="70"/>
        <v>MEX_1981</v>
      </c>
      <c r="B894" t="s">
        <v>25</v>
      </c>
      <c r="C894" s="8" t="s">
        <v>57</v>
      </c>
      <c r="D894" s="4">
        <v>1981</v>
      </c>
      <c r="E894" s="30">
        <f t="shared" si="73"/>
        <v>5.2195689280827837</v>
      </c>
      <c r="F894" s="31">
        <f t="shared" si="71"/>
        <v>4.7645375728607178</v>
      </c>
      <c r="G894" s="32">
        <v>4.8303570747375488</v>
      </c>
      <c r="H894" s="32">
        <v>4.6987180709838867</v>
      </c>
      <c r="I894" s="30">
        <v>6.8431000709533691</v>
      </c>
      <c r="J894" s="31">
        <f t="shared" si="72"/>
        <v>4.9817461172739668</v>
      </c>
      <c r="K894" s="32">
        <v>5.5999999046325684</v>
      </c>
      <c r="L894" s="32">
        <v>3.4166667461395264</v>
      </c>
      <c r="M894" s="33">
        <v>5.9285717010498047</v>
      </c>
    </row>
    <row r="895" spans="1:13" x14ac:dyDescent="0.25">
      <c r="A895" s="11" t="str">
        <f t="shared" si="70"/>
        <v>MEX_1982</v>
      </c>
      <c r="B895" t="s">
        <v>25</v>
      </c>
      <c r="C895" s="8" t="s">
        <v>57</v>
      </c>
      <c r="D895" s="4">
        <v>1982</v>
      </c>
      <c r="E895" s="30">
        <f t="shared" si="73"/>
        <v>5.5095689296722412</v>
      </c>
      <c r="F895" s="31">
        <f t="shared" si="71"/>
        <v>4.7645375728607178</v>
      </c>
      <c r="G895" s="32">
        <v>4.8303570747375488</v>
      </c>
      <c r="H895" s="32">
        <v>4.6987180709838867</v>
      </c>
      <c r="I895" s="30">
        <v>6.8431000709533691</v>
      </c>
      <c r="J895" s="31">
        <f t="shared" si="72"/>
        <v>5.5617461204528809</v>
      </c>
      <c r="K895" s="32">
        <v>5.5999999046325684</v>
      </c>
      <c r="L895" s="32">
        <v>5.1566667556762695</v>
      </c>
      <c r="M895" s="33">
        <v>5.9285717010498047</v>
      </c>
    </row>
    <row r="896" spans="1:13" x14ac:dyDescent="0.25">
      <c r="A896" s="11" t="str">
        <f t="shared" si="70"/>
        <v>MEX_1983</v>
      </c>
      <c r="B896" t="s">
        <v>25</v>
      </c>
      <c r="C896" s="8" t="s">
        <v>57</v>
      </c>
      <c r="D896" s="4">
        <v>1983</v>
      </c>
      <c r="E896" s="30">
        <f t="shared" si="73"/>
        <v>5.5095689296722412</v>
      </c>
      <c r="F896" s="31">
        <f t="shared" si="71"/>
        <v>4.7645375728607178</v>
      </c>
      <c r="G896" s="32">
        <v>4.8303570747375488</v>
      </c>
      <c r="H896" s="32">
        <v>4.6987180709838867</v>
      </c>
      <c r="I896" s="30">
        <v>6.8431000709533691</v>
      </c>
      <c r="J896" s="31">
        <f t="shared" si="72"/>
        <v>5.5617461204528809</v>
      </c>
      <c r="K896" s="32">
        <v>5.5999999046325684</v>
      </c>
      <c r="L896" s="32">
        <v>5.1566667556762695</v>
      </c>
      <c r="M896" s="33">
        <v>5.9285717010498047</v>
      </c>
    </row>
    <row r="897" spans="1:13" x14ac:dyDescent="0.25">
      <c r="A897" s="11" t="str">
        <f t="shared" si="70"/>
        <v>MEX_1984</v>
      </c>
      <c r="B897" t="s">
        <v>25</v>
      </c>
      <c r="C897" s="8" t="s">
        <v>57</v>
      </c>
      <c r="D897" s="4">
        <v>1984</v>
      </c>
      <c r="E897" s="30">
        <f t="shared" si="73"/>
        <v>5.5095689296722412</v>
      </c>
      <c r="F897" s="31">
        <f t="shared" si="71"/>
        <v>4.7645375728607178</v>
      </c>
      <c r="G897" s="32">
        <v>4.8303570747375488</v>
      </c>
      <c r="H897" s="32">
        <v>4.6987180709838867</v>
      </c>
      <c r="I897" s="30">
        <v>6.8431000709533691</v>
      </c>
      <c r="J897" s="31">
        <f t="shared" si="72"/>
        <v>5.5617461204528809</v>
      </c>
      <c r="K897" s="32">
        <v>5.5999999046325684</v>
      </c>
      <c r="L897" s="32">
        <v>5.1566667556762695</v>
      </c>
      <c r="M897" s="33">
        <v>5.9285717010498047</v>
      </c>
    </row>
    <row r="898" spans="1:13" x14ac:dyDescent="0.25">
      <c r="A898" s="11" t="str">
        <f t="shared" si="70"/>
        <v>MEX_1985</v>
      </c>
      <c r="B898" t="s">
        <v>25</v>
      </c>
      <c r="C898" s="8" t="s">
        <v>57</v>
      </c>
      <c r="D898" s="4">
        <v>1985</v>
      </c>
      <c r="E898" s="30">
        <f t="shared" si="73"/>
        <v>5.5095689296722412</v>
      </c>
      <c r="F898" s="31">
        <f t="shared" si="71"/>
        <v>4.7645375728607178</v>
      </c>
      <c r="G898" s="32">
        <v>4.8303570747375488</v>
      </c>
      <c r="H898" s="32">
        <v>4.6987180709838867</v>
      </c>
      <c r="I898" s="30">
        <v>6.8431000709533691</v>
      </c>
      <c r="J898" s="31">
        <f t="shared" si="72"/>
        <v>5.5617461204528809</v>
      </c>
      <c r="K898" s="32">
        <v>5.5999999046325684</v>
      </c>
      <c r="L898" s="32">
        <v>5.1566667556762695</v>
      </c>
      <c r="M898" s="33">
        <v>5.9285717010498047</v>
      </c>
    </row>
    <row r="899" spans="1:13" x14ac:dyDescent="0.25">
      <c r="A899" s="11" t="str">
        <f t="shared" si="70"/>
        <v>MEX_1986</v>
      </c>
      <c r="B899" t="s">
        <v>25</v>
      </c>
      <c r="C899" s="8" t="s">
        <v>57</v>
      </c>
      <c r="D899" s="4">
        <v>1986</v>
      </c>
      <c r="E899" s="30">
        <f t="shared" si="73"/>
        <v>5.5095689296722412</v>
      </c>
      <c r="F899" s="31">
        <f t="shared" si="71"/>
        <v>4.7645375728607178</v>
      </c>
      <c r="G899" s="32">
        <v>4.8303570747375488</v>
      </c>
      <c r="H899" s="32">
        <v>4.6987180709838867</v>
      </c>
      <c r="I899" s="30">
        <v>6.8431000709533691</v>
      </c>
      <c r="J899" s="31">
        <f t="shared" si="72"/>
        <v>5.5617461204528809</v>
      </c>
      <c r="K899" s="32">
        <v>5.5999999046325684</v>
      </c>
      <c r="L899" s="32">
        <v>5.1566667556762695</v>
      </c>
      <c r="M899" s="33">
        <v>5.9285717010498047</v>
      </c>
    </row>
    <row r="900" spans="1:13" x14ac:dyDescent="0.25">
      <c r="A900" s="11" t="str">
        <f t="shared" si="70"/>
        <v>MEX_1987</v>
      </c>
      <c r="B900" t="s">
        <v>25</v>
      </c>
      <c r="C900" s="8" t="s">
        <v>57</v>
      </c>
      <c r="D900" s="4">
        <v>1987</v>
      </c>
      <c r="E900" s="30">
        <f t="shared" si="73"/>
        <v>5.5095689296722412</v>
      </c>
      <c r="F900" s="31">
        <f t="shared" si="71"/>
        <v>4.7645375728607178</v>
      </c>
      <c r="G900" s="32">
        <v>4.8303570747375488</v>
      </c>
      <c r="H900" s="32">
        <v>4.6987180709838867</v>
      </c>
      <c r="I900" s="30">
        <v>6.8431000709533691</v>
      </c>
      <c r="J900" s="31">
        <f t="shared" si="72"/>
        <v>5.5617461204528809</v>
      </c>
      <c r="K900" s="32">
        <v>5.5999999046325684</v>
      </c>
      <c r="L900" s="32">
        <v>5.1566667556762695</v>
      </c>
      <c r="M900" s="33">
        <v>5.9285717010498047</v>
      </c>
    </row>
    <row r="901" spans="1:13" x14ac:dyDescent="0.25">
      <c r="A901" s="11" t="str">
        <f t="shared" si="70"/>
        <v>MEX_1988</v>
      </c>
      <c r="B901" t="s">
        <v>25</v>
      </c>
      <c r="C901" s="8" t="s">
        <v>57</v>
      </c>
      <c r="D901" s="4">
        <v>1988</v>
      </c>
      <c r="E901" s="30">
        <f t="shared" si="73"/>
        <v>5.5095689296722412</v>
      </c>
      <c r="F901" s="31">
        <f t="shared" si="71"/>
        <v>4.7645375728607178</v>
      </c>
      <c r="G901" s="32">
        <v>4.8303570747375488</v>
      </c>
      <c r="H901" s="32">
        <v>4.6987180709838867</v>
      </c>
      <c r="I901" s="30">
        <v>6.8431000709533691</v>
      </c>
      <c r="J901" s="31">
        <f t="shared" si="72"/>
        <v>5.5617461204528809</v>
      </c>
      <c r="K901" s="32">
        <v>5.5999999046325684</v>
      </c>
      <c r="L901" s="32">
        <v>5.1566667556762695</v>
      </c>
      <c r="M901" s="33">
        <v>5.9285717010498047</v>
      </c>
    </row>
    <row r="902" spans="1:13" x14ac:dyDescent="0.25">
      <c r="A902" s="11" t="str">
        <f t="shared" si="70"/>
        <v>MEX_1989</v>
      </c>
      <c r="B902" t="s">
        <v>25</v>
      </c>
      <c r="C902" s="8" t="s">
        <v>57</v>
      </c>
      <c r="D902" s="4">
        <v>1989</v>
      </c>
      <c r="E902" s="30">
        <f t="shared" si="73"/>
        <v>5.2195689280827837</v>
      </c>
      <c r="F902" s="31">
        <f t="shared" si="71"/>
        <v>4.7645375728607178</v>
      </c>
      <c r="G902" s="32">
        <v>4.8303570747375488</v>
      </c>
      <c r="H902" s="32">
        <v>4.6987180709838867</v>
      </c>
      <c r="I902" s="30">
        <v>6.8431000709533691</v>
      </c>
      <c r="J902" s="31">
        <f t="shared" si="72"/>
        <v>4.9817461172739668</v>
      </c>
      <c r="K902" s="32">
        <v>5.5999999046325684</v>
      </c>
      <c r="L902" s="32">
        <v>3.4166667461395264</v>
      </c>
      <c r="M902" s="33">
        <v>5.9285717010498047</v>
      </c>
    </row>
    <row r="903" spans="1:13" x14ac:dyDescent="0.25">
      <c r="A903" s="11" t="str">
        <f t="shared" si="70"/>
        <v>MEX_1990</v>
      </c>
      <c r="B903" t="s">
        <v>25</v>
      </c>
      <c r="C903" s="8" t="s">
        <v>57</v>
      </c>
      <c r="D903" s="4">
        <v>1990</v>
      </c>
      <c r="E903" s="30">
        <f t="shared" si="73"/>
        <v>4.7995689312616987</v>
      </c>
      <c r="F903" s="31">
        <f t="shared" si="71"/>
        <v>4.7645375728607178</v>
      </c>
      <c r="G903" s="32">
        <v>4.8303570747375488</v>
      </c>
      <c r="H903" s="32">
        <v>4.6987180709838867</v>
      </c>
      <c r="I903" s="30">
        <v>5.8231000900268555</v>
      </c>
      <c r="J903" s="31">
        <f t="shared" si="72"/>
        <v>4.4817461172739668</v>
      </c>
      <c r="K903" s="32">
        <v>5.5999999046325684</v>
      </c>
      <c r="L903" s="32">
        <v>3.4166667461395264</v>
      </c>
      <c r="M903" s="33">
        <v>4.4285717010498047</v>
      </c>
    </row>
    <row r="904" spans="1:13" x14ac:dyDescent="0.25">
      <c r="A904" s="11" t="str">
        <f t="shared" si="70"/>
        <v>MEX_1991</v>
      </c>
      <c r="B904" t="s">
        <v>25</v>
      </c>
      <c r="C904" s="8" t="s">
        <v>57</v>
      </c>
      <c r="D904" s="4">
        <v>1991</v>
      </c>
      <c r="E904" s="30">
        <f t="shared" si="73"/>
        <v>4.7995689312616987</v>
      </c>
      <c r="F904" s="31">
        <f t="shared" si="71"/>
        <v>4.7645375728607178</v>
      </c>
      <c r="G904" s="32">
        <v>4.8303570747375488</v>
      </c>
      <c r="H904" s="32">
        <v>4.6987180709838867</v>
      </c>
      <c r="I904" s="30">
        <v>5.8231000900268555</v>
      </c>
      <c r="J904" s="31">
        <f t="shared" si="72"/>
        <v>4.4817461172739668</v>
      </c>
      <c r="K904" s="32">
        <v>5.5999999046325684</v>
      </c>
      <c r="L904" s="32">
        <v>3.4166667461395264</v>
      </c>
      <c r="M904" s="33">
        <v>4.4285717010498047</v>
      </c>
    </row>
    <row r="905" spans="1:13" x14ac:dyDescent="0.25">
      <c r="A905" s="11" t="str">
        <f t="shared" ref="A905:A968" si="75">B905&amp;"_"&amp;D905</f>
        <v>MEX_1992</v>
      </c>
      <c r="B905" t="s">
        <v>25</v>
      </c>
      <c r="C905" s="8" t="s">
        <v>57</v>
      </c>
      <c r="D905" s="4">
        <v>1992</v>
      </c>
      <c r="E905" s="30">
        <f t="shared" si="73"/>
        <v>4.7995689312616987</v>
      </c>
      <c r="F905" s="31">
        <f t="shared" ref="F905:F968" si="76">AVERAGE(G905:H905)</f>
        <v>4.7645375728607178</v>
      </c>
      <c r="G905" s="32">
        <v>4.8303570747375488</v>
      </c>
      <c r="H905" s="32">
        <v>4.6987180709838867</v>
      </c>
      <c r="I905" s="30">
        <v>5.8231000900268555</v>
      </c>
      <c r="J905" s="31">
        <f t="shared" ref="J905:J968" si="77">AVERAGE(K905:M905)</f>
        <v>4.4817461172739668</v>
      </c>
      <c r="K905" s="32">
        <v>5.5999999046325684</v>
      </c>
      <c r="L905" s="32">
        <v>3.4166667461395264</v>
      </c>
      <c r="M905" s="33">
        <v>4.4285717010498047</v>
      </c>
    </row>
    <row r="906" spans="1:13" x14ac:dyDescent="0.25">
      <c r="A906" s="11" t="str">
        <f t="shared" si="75"/>
        <v>MEX_1993</v>
      </c>
      <c r="B906" t="s">
        <v>25</v>
      </c>
      <c r="C906" s="8" t="s">
        <v>57</v>
      </c>
      <c r="D906" s="4">
        <v>1993</v>
      </c>
      <c r="E906" s="30">
        <f t="shared" si="73"/>
        <v>4.7539022366205854</v>
      </c>
      <c r="F906" s="31">
        <f t="shared" si="76"/>
        <v>4.7645375728607178</v>
      </c>
      <c r="G906" s="32">
        <v>4.8303570747375488</v>
      </c>
      <c r="H906" s="32">
        <v>4.6987180709838867</v>
      </c>
      <c r="I906" s="30">
        <v>5.5490999221801758</v>
      </c>
      <c r="J906" s="31">
        <f t="shared" si="77"/>
        <v>4.4817461172739668</v>
      </c>
      <c r="K906" s="32">
        <v>5.5999999046325684</v>
      </c>
      <c r="L906" s="32">
        <v>3.4166667461395264</v>
      </c>
      <c r="M906" s="33">
        <v>4.4285717010498047</v>
      </c>
    </row>
    <row r="907" spans="1:13" x14ac:dyDescent="0.25">
      <c r="A907" s="11" t="str">
        <f t="shared" si="75"/>
        <v>MEX_1994</v>
      </c>
      <c r="B907" t="s">
        <v>25</v>
      </c>
      <c r="C907" s="8" t="s">
        <v>57</v>
      </c>
      <c r="D907" s="4">
        <v>1994</v>
      </c>
      <c r="E907" s="30">
        <f t="shared" si="73"/>
        <v>4.7499022086461382</v>
      </c>
      <c r="F907" s="31">
        <f t="shared" si="76"/>
        <v>4.7645375728607178</v>
      </c>
      <c r="G907" s="32">
        <v>4.8303570747375488</v>
      </c>
      <c r="H907" s="32">
        <v>4.6987180709838867</v>
      </c>
      <c r="I907" s="30">
        <v>5.5250997543334961</v>
      </c>
      <c r="J907" s="31">
        <f t="shared" si="77"/>
        <v>4.4817461172739668</v>
      </c>
      <c r="K907" s="32">
        <v>5.5999999046325684</v>
      </c>
      <c r="L907" s="32">
        <v>3.4166667461395264</v>
      </c>
      <c r="M907" s="33">
        <v>4.4285717010498047</v>
      </c>
    </row>
    <row r="908" spans="1:13" x14ac:dyDescent="0.25">
      <c r="A908" s="11" t="str">
        <f t="shared" si="75"/>
        <v>MEX_1995</v>
      </c>
      <c r="B908" t="s">
        <v>25</v>
      </c>
      <c r="C908" s="8" t="s">
        <v>57</v>
      </c>
      <c r="D908" s="4">
        <v>1995</v>
      </c>
      <c r="E908" s="30">
        <f t="shared" si="73"/>
        <v>4.8229855696360273</v>
      </c>
      <c r="F908" s="31">
        <f t="shared" si="76"/>
        <v>4.4207875728607178</v>
      </c>
      <c r="G908" s="32">
        <v>4.8303570747375488</v>
      </c>
      <c r="H908" s="32">
        <v>4.0112180709838867</v>
      </c>
      <c r="I908" s="30">
        <v>5.5011000633239746</v>
      </c>
      <c r="J908" s="31">
        <f t="shared" si="77"/>
        <v>4.865079402923584</v>
      </c>
      <c r="K908" s="32">
        <v>5.0999999046325684</v>
      </c>
      <c r="L908" s="32">
        <v>5.0666666030883789</v>
      </c>
      <c r="M908" s="33">
        <v>4.4285717010498047</v>
      </c>
    </row>
    <row r="909" spans="1:13" x14ac:dyDescent="0.25">
      <c r="A909" s="11" t="str">
        <f t="shared" si="75"/>
        <v>MEX_1996</v>
      </c>
      <c r="B909" t="s">
        <v>25</v>
      </c>
      <c r="C909" s="8" t="s">
        <v>57</v>
      </c>
      <c r="D909" s="4">
        <v>1996</v>
      </c>
      <c r="E909" s="30">
        <f t="shared" si="73"/>
        <v>4.5898189544677734</v>
      </c>
      <c r="F909" s="31">
        <f t="shared" si="76"/>
        <v>4.4207875728607178</v>
      </c>
      <c r="G909" s="32">
        <v>4.8303570747375488</v>
      </c>
      <c r="H909" s="32">
        <v>4.0112180709838867</v>
      </c>
      <c r="I909" s="30">
        <v>4.4771003723144531</v>
      </c>
      <c r="J909" s="31">
        <f t="shared" si="77"/>
        <v>4.740079402923584</v>
      </c>
      <c r="K909" s="32">
        <v>4.7249999046325684</v>
      </c>
      <c r="L909" s="32">
        <v>5.0666666030883789</v>
      </c>
      <c r="M909" s="33">
        <v>4.4285717010498047</v>
      </c>
    </row>
    <row r="910" spans="1:13" x14ac:dyDescent="0.25">
      <c r="A910" s="11" t="str">
        <f t="shared" si="75"/>
        <v>MEX_1997</v>
      </c>
      <c r="B910" t="s">
        <v>25</v>
      </c>
      <c r="C910" s="8" t="s">
        <v>57</v>
      </c>
      <c r="D910" s="4">
        <v>1997</v>
      </c>
      <c r="E910" s="30">
        <f t="shared" si="73"/>
        <v>4.1294458707173662</v>
      </c>
      <c r="F910" s="31">
        <f t="shared" si="76"/>
        <v>4.4207875728607178</v>
      </c>
      <c r="G910" s="32">
        <v>4.8303570747375488</v>
      </c>
      <c r="H910" s="32">
        <v>4.0112180709838867</v>
      </c>
      <c r="I910" s="30">
        <v>3.8934333324432373</v>
      </c>
      <c r="J910" s="31">
        <f t="shared" si="77"/>
        <v>4.0138889153798418</v>
      </c>
      <c r="K910" s="32">
        <v>3.5464284420013428</v>
      </c>
      <c r="L910" s="32">
        <v>4.0666666030883789</v>
      </c>
      <c r="M910" s="33">
        <v>4.4285717010498047</v>
      </c>
    </row>
    <row r="911" spans="1:13" x14ac:dyDescent="0.25">
      <c r="A911" s="11" t="str">
        <f t="shared" si="75"/>
        <v>MEX_1998</v>
      </c>
      <c r="B911" t="s">
        <v>25</v>
      </c>
      <c r="C911" s="8" t="s">
        <v>57</v>
      </c>
      <c r="D911" s="4">
        <v>1998</v>
      </c>
      <c r="E911" s="30">
        <f t="shared" si="73"/>
        <v>3.5632494688034058</v>
      </c>
      <c r="F911" s="31">
        <f t="shared" si="76"/>
        <v>4.2332875728607178</v>
      </c>
      <c r="G911" s="32">
        <v>4.8303570747375488</v>
      </c>
      <c r="H911" s="32">
        <v>3.6362180709838867</v>
      </c>
      <c r="I911" s="30">
        <v>3.5514335632324219</v>
      </c>
      <c r="J911" s="31">
        <f t="shared" si="77"/>
        <v>3.1204960346221924</v>
      </c>
      <c r="K911" s="32">
        <v>3.8662500381469727</v>
      </c>
      <c r="L911" s="32">
        <v>4.0666666030883789</v>
      </c>
      <c r="M911" s="33">
        <v>1.4285714626312256</v>
      </c>
    </row>
    <row r="912" spans="1:13" x14ac:dyDescent="0.25">
      <c r="A912" s="11" t="str">
        <f t="shared" si="75"/>
        <v>MEX_1999</v>
      </c>
      <c r="B912" t="s">
        <v>25</v>
      </c>
      <c r="C912" s="8" t="s">
        <v>57</v>
      </c>
      <c r="D912" s="4">
        <v>1999</v>
      </c>
      <c r="E912" s="30">
        <f t="shared" si="73"/>
        <v>3.5052275657653809</v>
      </c>
      <c r="F912" s="31">
        <f t="shared" si="76"/>
        <v>4.2332875728607178</v>
      </c>
      <c r="G912" s="32">
        <v>4.8303570747375488</v>
      </c>
      <c r="H912" s="32">
        <v>3.6362180709838867</v>
      </c>
      <c r="I912" s="30">
        <v>3.5642666816711426</v>
      </c>
      <c r="J912" s="31">
        <f t="shared" si="77"/>
        <v>3.0001745223999023</v>
      </c>
      <c r="K912" s="32">
        <v>3.4392855167388916</v>
      </c>
      <c r="L912" s="32">
        <v>4.1326665878295898</v>
      </c>
      <c r="M912" s="33">
        <v>1.4285714626312256</v>
      </c>
    </row>
    <row r="913" spans="1:13" x14ac:dyDescent="0.25">
      <c r="A913" s="11" t="str">
        <f t="shared" si="75"/>
        <v>MEX_2000</v>
      </c>
      <c r="B913" t="s">
        <v>25</v>
      </c>
      <c r="C913" s="8" t="s">
        <v>57</v>
      </c>
      <c r="D913" s="4">
        <v>2000</v>
      </c>
      <c r="E913" s="30">
        <f t="shared" si="73"/>
        <v>3.5077712535858154</v>
      </c>
      <c r="F913" s="31">
        <f t="shared" si="76"/>
        <v>4.2332875728607178</v>
      </c>
      <c r="G913" s="32">
        <v>4.8303570747375488</v>
      </c>
      <c r="H913" s="32">
        <v>3.6362180709838867</v>
      </c>
      <c r="I913" s="30">
        <v>3.5671000480651855</v>
      </c>
      <c r="J913" s="31">
        <f t="shared" si="77"/>
        <v>3.0043174425760903</v>
      </c>
      <c r="K913" s="32">
        <v>3.3857142925262451</v>
      </c>
      <c r="L913" s="32">
        <v>4.1986665725708008</v>
      </c>
      <c r="M913" s="33">
        <v>1.4285714626312256</v>
      </c>
    </row>
    <row r="914" spans="1:13" x14ac:dyDescent="0.25">
      <c r="A914" s="11" t="str">
        <f t="shared" si="75"/>
        <v>MEX_2001</v>
      </c>
      <c r="B914" t="s">
        <v>25</v>
      </c>
      <c r="C914" s="8" t="s">
        <v>57</v>
      </c>
      <c r="D914" s="4">
        <v>2001</v>
      </c>
      <c r="E914" s="30">
        <f t="shared" si="73"/>
        <v>3.5013982057571411</v>
      </c>
      <c r="F914" s="31">
        <f t="shared" si="76"/>
        <v>4.2332875728607178</v>
      </c>
      <c r="G914" s="32">
        <v>4.8303570747375488</v>
      </c>
      <c r="H914" s="32">
        <v>3.6362180709838867</v>
      </c>
      <c r="I914" s="30">
        <v>3.5164332389831543</v>
      </c>
      <c r="J914" s="31">
        <f t="shared" si="77"/>
        <v>3.0084602832794189</v>
      </c>
      <c r="K914" s="32">
        <v>3.3321428298950195</v>
      </c>
      <c r="L914" s="32">
        <v>4.2646665573120117</v>
      </c>
      <c r="M914" s="33">
        <v>1.4285714626312256</v>
      </c>
    </row>
    <row r="915" spans="1:13" x14ac:dyDescent="0.25">
      <c r="A915" s="11" t="str">
        <f t="shared" si="75"/>
        <v>MEX_2002</v>
      </c>
      <c r="B915" t="s">
        <v>25</v>
      </c>
      <c r="C915" s="8" t="s">
        <v>57</v>
      </c>
      <c r="D915" s="4">
        <v>2002</v>
      </c>
      <c r="E915" s="30">
        <f t="shared" si="73"/>
        <v>3.399247407913208</v>
      </c>
      <c r="F915" s="31">
        <f t="shared" si="76"/>
        <v>4.1707875728607178</v>
      </c>
      <c r="G915" s="32">
        <v>4.8303570747375488</v>
      </c>
      <c r="H915" s="32">
        <v>3.5112180709838867</v>
      </c>
      <c r="I915" s="30">
        <v>3.0160999298095703</v>
      </c>
      <c r="J915" s="31">
        <f t="shared" si="77"/>
        <v>3.0126031239827475</v>
      </c>
      <c r="K915" s="32">
        <v>3.2785713672637939</v>
      </c>
      <c r="L915" s="32">
        <v>4.3306665420532227</v>
      </c>
      <c r="M915" s="33">
        <v>1.4285714626312256</v>
      </c>
    </row>
    <row r="916" spans="1:13" x14ac:dyDescent="0.25">
      <c r="A916" s="11" t="str">
        <f t="shared" si="75"/>
        <v>MEX_2003</v>
      </c>
      <c r="B916" t="s">
        <v>25</v>
      </c>
      <c r="C916" s="8" t="s">
        <v>57</v>
      </c>
      <c r="D916" s="4">
        <v>2003</v>
      </c>
      <c r="E916" s="30">
        <f t="shared" si="73"/>
        <v>3.4637632767359414</v>
      </c>
      <c r="F916" s="31">
        <f t="shared" si="76"/>
        <v>4.1707875728607178</v>
      </c>
      <c r="G916" s="32">
        <v>4.8303570747375488</v>
      </c>
      <c r="H916" s="32">
        <v>3.5112180709838867</v>
      </c>
      <c r="I916" s="30">
        <v>3.0157666206359863</v>
      </c>
      <c r="J916" s="31">
        <f t="shared" si="77"/>
        <v>3.1417459646860757</v>
      </c>
      <c r="K916" s="32">
        <v>3.5999999046325684</v>
      </c>
      <c r="L916" s="32">
        <v>4.3966665267944336</v>
      </c>
      <c r="M916" s="33">
        <v>1.4285714626312256</v>
      </c>
    </row>
    <row r="917" spans="1:13" x14ac:dyDescent="0.25">
      <c r="A917" s="11" t="str">
        <f t="shared" si="75"/>
        <v>MEX_2004</v>
      </c>
      <c r="B917" t="s">
        <v>25</v>
      </c>
      <c r="C917" s="8" t="s">
        <v>57</v>
      </c>
      <c r="D917" s="4">
        <v>2004</v>
      </c>
      <c r="E917" s="30">
        <f t="shared" si="73"/>
        <v>3.3956729968388877</v>
      </c>
      <c r="F917" s="31">
        <f t="shared" si="76"/>
        <v>4.1473500728607178</v>
      </c>
      <c r="G917" s="32">
        <v>4.8303570747375488</v>
      </c>
      <c r="H917" s="32">
        <v>3.4643430709838867</v>
      </c>
      <c r="I917" s="30">
        <v>3.0290999412536621</v>
      </c>
      <c r="J917" s="31">
        <f t="shared" si="77"/>
        <v>3.0167459646860757</v>
      </c>
      <c r="K917" s="32">
        <v>3.2249999046325684</v>
      </c>
      <c r="L917" s="32">
        <v>4.3966665267944336</v>
      </c>
      <c r="M917" s="33">
        <v>1.4285714626312256</v>
      </c>
    </row>
    <row r="918" spans="1:13" x14ac:dyDescent="0.25">
      <c r="A918" s="11" t="str">
        <f t="shared" si="75"/>
        <v>MEX_2005</v>
      </c>
      <c r="B918" t="s">
        <v>25</v>
      </c>
      <c r="C918" s="8" t="s">
        <v>57</v>
      </c>
      <c r="D918" s="4">
        <v>2005</v>
      </c>
      <c r="E918" s="30">
        <f t="shared" si="73"/>
        <v>3.3978952169418335</v>
      </c>
      <c r="F918" s="31">
        <f t="shared" si="76"/>
        <v>4.1473500728607178</v>
      </c>
      <c r="G918" s="32">
        <v>4.8303570747375488</v>
      </c>
      <c r="H918" s="32">
        <v>3.4643430709838867</v>
      </c>
      <c r="I918" s="30">
        <v>3.0424332618713379</v>
      </c>
      <c r="J918" s="31">
        <f t="shared" si="77"/>
        <v>3.0167459646860757</v>
      </c>
      <c r="K918" s="32">
        <v>3.2249999046325684</v>
      </c>
      <c r="L918" s="32">
        <v>4.3966665267944336</v>
      </c>
      <c r="M918" s="33">
        <v>1.4285714626312256</v>
      </c>
    </row>
    <row r="919" spans="1:13" x14ac:dyDescent="0.25">
      <c r="A919" s="11" t="str">
        <f t="shared" si="75"/>
        <v>MEX_2006</v>
      </c>
      <c r="B919" t="s">
        <v>25</v>
      </c>
      <c r="C919" s="8" t="s">
        <v>57</v>
      </c>
      <c r="D919" s="4">
        <v>2006</v>
      </c>
      <c r="E919" s="30">
        <f t="shared" si="73"/>
        <v>3.399839679400126</v>
      </c>
      <c r="F919" s="31">
        <f t="shared" si="76"/>
        <v>4.1473500728607178</v>
      </c>
      <c r="G919" s="32">
        <v>4.8303570747375488</v>
      </c>
      <c r="H919" s="32">
        <v>3.4643430709838867</v>
      </c>
      <c r="I919" s="30">
        <v>3.0541000366210938</v>
      </c>
      <c r="J919" s="31">
        <f t="shared" si="77"/>
        <v>3.0167459646860757</v>
      </c>
      <c r="K919" s="32">
        <v>3.2249999046325684</v>
      </c>
      <c r="L919" s="32">
        <v>4.3966665267944336</v>
      </c>
      <c r="M919" s="33">
        <v>1.4285714626312256</v>
      </c>
    </row>
    <row r="920" spans="1:13" x14ac:dyDescent="0.25">
      <c r="A920" s="11" t="str">
        <f t="shared" si="75"/>
        <v>MEX_2007</v>
      </c>
      <c r="B920" t="s">
        <v>25</v>
      </c>
      <c r="C920" s="8" t="s">
        <v>57</v>
      </c>
      <c r="D920" s="4">
        <v>2007</v>
      </c>
      <c r="E920" s="30">
        <f t="shared" si="73"/>
        <v>3.1420966784159341</v>
      </c>
      <c r="F920" s="31">
        <f t="shared" si="76"/>
        <v>4.1707875728607178</v>
      </c>
      <c r="G920" s="32">
        <v>4.8303570747375488</v>
      </c>
      <c r="H920" s="32">
        <v>3.5112180709838867</v>
      </c>
      <c r="I920" s="30">
        <v>3.0657668113708496</v>
      </c>
      <c r="J920" s="31">
        <f t="shared" si="77"/>
        <v>2.4817460378011069</v>
      </c>
      <c r="K920" s="32">
        <v>3.5999999046325684</v>
      </c>
      <c r="L920" s="32">
        <v>2.4166667461395264</v>
      </c>
      <c r="M920" s="33">
        <v>1.4285714626312256</v>
      </c>
    </row>
    <row r="921" spans="1:13" x14ac:dyDescent="0.25">
      <c r="A921" s="11" t="str">
        <f t="shared" si="75"/>
        <v>MEX_2008</v>
      </c>
      <c r="B921" t="s">
        <v>25</v>
      </c>
      <c r="C921" s="8" t="s">
        <v>57</v>
      </c>
      <c r="D921" s="4">
        <v>2008</v>
      </c>
      <c r="E921" s="30">
        <f t="shared" si="73"/>
        <v>3.0749688943227134</v>
      </c>
      <c r="F921" s="31">
        <f t="shared" si="76"/>
        <v>4.1707875728607178</v>
      </c>
      <c r="G921" s="32">
        <v>4.8303570747375488</v>
      </c>
      <c r="H921" s="32">
        <v>3.5112180709838867</v>
      </c>
      <c r="I921" s="30">
        <v>3.0380001068115234</v>
      </c>
      <c r="J921" s="31">
        <f t="shared" si="77"/>
        <v>2.3567460378011069</v>
      </c>
      <c r="K921" s="32">
        <v>3.2249999046325684</v>
      </c>
      <c r="L921" s="32">
        <v>2.4166667461395264</v>
      </c>
      <c r="M921" s="33">
        <v>1.4285714626312256</v>
      </c>
    </row>
    <row r="922" spans="1:13" x14ac:dyDescent="0.25">
      <c r="A922" s="11" t="str">
        <f t="shared" si="75"/>
        <v>MEX_2009</v>
      </c>
      <c r="B922" t="s">
        <v>25</v>
      </c>
      <c r="C922" s="8" t="s">
        <v>57</v>
      </c>
      <c r="D922" s="4">
        <v>2009</v>
      </c>
      <c r="E922" s="30">
        <f t="shared" si="73"/>
        <v>3.0703411102294922</v>
      </c>
      <c r="F922" s="31">
        <f t="shared" si="76"/>
        <v>4.1707875728607178</v>
      </c>
      <c r="G922" s="32">
        <v>4.8303570747375488</v>
      </c>
      <c r="H922" s="32">
        <v>3.5112180709838867</v>
      </c>
      <c r="I922" s="30">
        <v>3.0102334022521973</v>
      </c>
      <c r="J922" s="31">
        <f t="shared" si="77"/>
        <v>2.3567460378011069</v>
      </c>
      <c r="K922" s="32">
        <v>3.2249999046325684</v>
      </c>
      <c r="L922" s="32">
        <v>2.4166667461395264</v>
      </c>
      <c r="M922" s="33">
        <v>1.4285714626312256</v>
      </c>
    </row>
    <row r="923" spans="1:13" x14ac:dyDescent="0.25">
      <c r="A923" s="11" t="str">
        <f t="shared" si="75"/>
        <v>MEX_2010</v>
      </c>
      <c r="B923" t="s">
        <v>25</v>
      </c>
      <c r="C923" s="8" t="s">
        <v>57</v>
      </c>
      <c r="D923" s="4">
        <v>2010</v>
      </c>
      <c r="E923" s="30">
        <f t="shared" si="73"/>
        <v>2.9428313573201499</v>
      </c>
      <c r="F923" s="31">
        <f t="shared" si="76"/>
        <v>3.7957875728607178</v>
      </c>
      <c r="G923" s="32">
        <v>4.6428570747375488</v>
      </c>
      <c r="H923" s="32">
        <v>2.9487180709838867</v>
      </c>
      <c r="I923" s="30">
        <v>2.9951748847961426</v>
      </c>
      <c r="J923" s="31">
        <f t="shared" si="77"/>
        <v>2.3567460378011069</v>
      </c>
      <c r="K923" s="32">
        <v>3.2249999046325684</v>
      </c>
      <c r="L923" s="32">
        <v>2.4166667461395264</v>
      </c>
      <c r="M923" s="33">
        <v>1.4285714626312256</v>
      </c>
    </row>
    <row r="924" spans="1:13" x14ac:dyDescent="0.25">
      <c r="A924" s="11" t="str">
        <f t="shared" si="75"/>
        <v>MEX_2011</v>
      </c>
      <c r="B924" t="s">
        <v>25</v>
      </c>
      <c r="C924" s="8" t="s">
        <v>57</v>
      </c>
      <c r="D924" s="4">
        <v>2011</v>
      </c>
      <c r="E924" s="30">
        <f t="shared" si="73"/>
        <v>2.877821683883667</v>
      </c>
      <c r="F924" s="31">
        <f t="shared" si="76"/>
        <v>3.7957875728607178</v>
      </c>
      <c r="G924" s="32">
        <v>4.6428570747375488</v>
      </c>
      <c r="H924" s="32">
        <v>2.9487180709838867</v>
      </c>
      <c r="I924" s="30">
        <v>2.9801168441772461</v>
      </c>
      <c r="J924" s="31">
        <f t="shared" si="77"/>
        <v>2.2317460378011069</v>
      </c>
      <c r="K924" s="32">
        <v>2.8499999046325684</v>
      </c>
      <c r="L924" s="32">
        <v>2.4166667461395264</v>
      </c>
      <c r="M924" s="33">
        <v>1.4285714626312256</v>
      </c>
    </row>
    <row r="925" spans="1:13" x14ac:dyDescent="0.25">
      <c r="A925" s="11" t="str">
        <f t="shared" si="75"/>
        <v>MEX_2012</v>
      </c>
      <c r="B925" t="s">
        <v>25</v>
      </c>
      <c r="C925" s="8" t="s">
        <v>57</v>
      </c>
      <c r="D925" s="4">
        <v>2012</v>
      </c>
      <c r="E925" s="30">
        <f t="shared" si="73"/>
        <v>2.8753119309743247</v>
      </c>
      <c r="F925" s="31">
        <f t="shared" si="76"/>
        <v>3.7957875728607178</v>
      </c>
      <c r="G925" s="32">
        <v>4.6428570747375488</v>
      </c>
      <c r="H925" s="32">
        <v>2.9487180709838867</v>
      </c>
      <c r="I925" s="30">
        <v>2.9650583267211914</v>
      </c>
      <c r="J925" s="31">
        <f t="shared" si="77"/>
        <v>2.2317460378011069</v>
      </c>
      <c r="K925" s="32">
        <v>2.8499999046325684</v>
      </c>
      <c r="L925" s="32">
        <v>2.4166667461395264</v>
      </c>
      <c r="M925" s="33">
        <v>1.4285714626312256</v>
      </c>
    </row>
    <row r="926" spans="1:13" x14ac:dyDescent="0.25">
      <c r="A926" s="11" t="str">
        <f t="shared" si="75"/>
        <v>MEX_2013</v>
      </c>
      <c r="B926" t="s">
        <v>25</v>
      </c>
      <c r="C926" s="8" t="s">
        <v>57</v>
      </c>
      <c r="D926" s="4">
        <v>2013</v>
      </c>
      <c r="E926" s="30">
        <f t="shared" si="73"/>
        <v>2.9978022178014121</v>
      </c>
      <c r="F926" s="31">
        <f t="shared" si="76"/>
        <v>3.7957875728607178</v>
      </c>
      <c r="G926" s="32">
        <v>4.6428570747375488</v>
      </c>
      <c r="H926" s="32">
        <v>2.9487180709838867</v>
      </c>
      <c r="I926" s="30">
        <v>2.9500000476837158</v>
      </c>
      <c r="J926" s="31">
        <f t="shared" si="77"/>
        <v>2.4817460378011069</v>
      </c>
      <c r="K926" s="32">
        <v>3.5999999046325684</v>
      </c>
      <c r="L926" s="32">
        <v>2.4166667461395264</v>
      </c>
      <c r="M926" s="33">
        <v>1.4285714626312256</v>
      </c>
    </row>
    <row r="927" spans="1:13" x14ac:dyDescent="0.25">
      <c r="A927" s="11" t="str">
        <f t="shared" si="75"/>
        <v>MEX_2014</v>
      </c>
      <c r="B927" t="s">
        <v>25</v>
      </c>
      <c r="C927" s="8" t="s">
        <v>57</v>
      </c>
      <c r="D927" s="4">
        <v>2014</v>
      </c>
      <c r="E927" s="30">
        <f t="shared" ref="E927:E931" si="78">IF(AND(G927=".",H927=".",I927=".",K927=".",L927=".",M927="."),".",AVERAGE(G927,H927,I927,K927,L927,M927))</f>
        <v>2.9977466662724814</v>
      </c>
      <c r="F927" s="31">
        <f t="shared" si="76"/>
        <v>3.7957875728607178</v>
      </c>
      <c r="G927" s="32">
        <v>4.6428570747375488</v>
      </c>
      <c r="H927" s="32">
        <v>2.9487180709838867</v>
      </c>
      <c r="I927" s="30">
        <v>2.9500000476837158</v>
      </c>
      <c r="J927" s="31">
        <f t="shared" si="77"/>
        <v>2.4816349347432456</v>
      </c>
      <c r="K927" s="32">
        <v>3.5999999046325684</v>
      </c>
      <c r="L927" s="32">
        <v>2.4163334369659424</v>
      </c>
      <c r="M927" s="33">
        <v>1.4285714626312256</v>
      </c>
    </row>
    <row r="928" spans="1:13" x14ac:dyDescent="0.25">
      <c r="A928" s="11" t="str">
        <f t="shared" si="75"/>
        <v>MEX_2015</v>
      </c>
      <c r="B928" t="s">
        <v>25</v>
      </c>
      <c r="C928" s="8" t="s">
        <v>57</v>
      </c>
      <c r="D928" s="4">
        <v>2015</v>
      </c>
      <c r="E928" s="30">
        <f t="shared" si="78"/>
        <v>2.4721110860506692</v>
      </c>
      <c r="F928" s="31">
        <f t="shared" si="76"/>
        <v>3.1190476417541504</v>
      </c>
      <c r="G928" s="32">
        <v>3.5714285373687744</v>
      </c>
      <c r="H928" s="32">
        <v>2.6666667461395264</v>
      </c>
      <c r="I928" s="30">
        <v>1.1499999761581421</v>
      </c>
      <c r="J928" s="31">
        <f t="shared" si="77"/>
        <v>2.4815237522125244</v>
      </c>
      <c r="K928" s="32">
        <v>3.5999999046325684</v>
      </c>
      <c r="L928" s="32">
        <v>2.4159998893737793</v>
      </c>
      <c r="M928" s="33">
        <v>1.4285714626312256</v>
      </c>
    </row>
    <row r="929" spans="1:13" x14ac:dyDescent="0.25">
      <c r="A929" s="11" t="str">
        <f t="shared" si="75"/>
        <v>MEX_2016</v>
      </c>
      <c r="B929" t="s">
        <v>25</v>
      </c>
      <c r="C929" s="8" t="s">
        <v>57</v>
      </c>
      <c r="D929" s="4">
        <v>2016</v>
      </c>
      <c r="E929" s="30">
        <f t="shared" si="78"/>
        <v>2.4006269574165344</v>
      </c>
      <c r="F929" s="31">
        <f t="shared" si="76"/>
        <v>2.9047619104385376</v>
      </c>
      <c r="G929" s="32">
        <v>3.1428570747375488</v>
      </c>
      <c r="H929" s="32">
        <v>2.6666667461395264</v>
      </c>
      <c r="I929" s="30">
        <v>1.1499999761581421</v>
      </c>
      <c r="J929" s="31">
        <f t="shared" si="77"/>
        <v>2.4814126491546631</v>
      </c>
      <c r="K929" s="32">
        <v>3.5999999046325684</v>
      </c>
      <c r="L929" s="32">
        <v>2.4156665802001953</v>
      </c>
      <c r="M929" s="33">
        <v>1.4285714626312256</v>
      </c>
    </row>
    <row r="930" spans="1:13" x14ac:dyDescent="0.25">
      <c r="A930" s="11" t="str">
        <f t="shared" si="75"/>
        <v>MEX_2017</v>
      </c>
      <c r="B930" t="s">
        <v>25</v>
      </c>
      <c r="C930" s="8" t="s">
        <v>57</v>
      </c>
      <c r="D930" s="4">
        <v>2017</v>
      </c>
      <c r="E930" s="30">
        <f t="shared" si="78"/>
        <v>2.3053333163261414</v>
      </c>
      <c r="F930" s="31">
        <f t="shared" si="76"/>
        <v>2.6190476417541504</v>
      </c>
      <c r="G930" s="32">
        <v>2.5714285373687744</v>
      </c>
      <c r="H930" s="32">
        <v>2.6666667461395264</v>
      </c>
      <c r="I930" s="30">
        <v>1.1499999761581421</v>
      </c>
      <c r="J930" s="31">
        <f t="shared" si="77"/>
        <v>2.4813015460968018</v>
      </c>
      <c r="K930" s="32">
        <v>3.5999999046325684</v>
      </c>
      <c r="L930" s="32">
        <v>2.4153332710266113</v>
      </c>
      <c r="M930" s="33">
        <v>1.4285714626312256</v>
      </c>
    </row>
    <row r="931" spans="1:13" x14ac:dyDescent="0.25">
      <c r="A931" s="11" t="str">
        <f t="shared" si="75"/>
        <v>MEX_2018</v>
      </c>
      <c r="B931" t="s">
        <v>25</v>
      </c>
      <c r="C931" s="8" t="s">
        <v>57</v>
      </c>
      <c r="D931" s="4">
        <v>2018</v>
      </c>
      <c r="E931" s="30">
        <f t="shared" si="78"/>
        <v>2.0992338061332703</v>
      </c>
      <c r="F931" s="31">
        <f t="shared" si="76"/>
        <v>2.2509157657623291</v>
      </c>
      <c r="G931" s="32">
        <v>2.1428570747375488</v>
      </c>
      <c r="H931" s="32">
        <v>2.3589744567871094</v>
      </c>
      <c r="I931" s="30">
        <v>1.1499999761581421</v>
      </c>
      <c r="J931" s="31">
        <f t="shared" si="77"/>
        <v>2.3145237763722739</v>
      </c>
      <c r="K931" s="32">
        <v>3.5999999046325684</v>
      </c>
      <c r="L931" s="32">
        <v>1.9149999618530273</v>
      </c>
      <c r="M931" s="33">
        <v>1.4285714626312256</v>
      </c>
    </row>
    <row r="932" spans="1:13" x14ac:dyDescent="0.25">
      <c r="A932" s="11" t="str">
        <f t="shared" si="75"/>
        <v>NLD_1975</v>
      </c>
      <c r="B932" s="14" t="s">
        <v>26</v>
      </c>
      <c r="C932" s="7" t="s">
        <v>58</v>
      </c>
      <c r="D932" s="6">
        <v>1975</v>
      </c>
      <c r="E932" s="34">
        <f t="shared" si="73"/>
        <v>5.1300622224807739</v>
      </c>
      <c r="F932" s="35">
        <f t="shared" si="76"/>
        <v>4.324889063835144</v>
      </c>
      <c r="G932" s="36">
        <v>4.7156858444213867</v>
      </c>
      <c r="H932" s="36">
        <v>3.9340922832489014</v>
      </c>
      <c r="I932" s="34">
        <v>5.621666431427002</v>
      </c>
      <c r="J932" s="35">
        <f t="shared" si="77"/>
        <v>5.5029762585957842</v>
      </c>
      <c r="K932" s="36">
        <v>5.5892858505249023</v>
      </c>
      <c r="L932" s="36">
        <v>5.8125</v>
      </c>
      <c r="M932" s="37">
        <v>5.1071429252624512</v>
      </c>
    </row>
    <row r="933" spans="1:13" x14ac:dyDescent="0.25">
      <c r="A933" s="11" t="str">
        <f t="shared" si="75"/>
        <v>NLD_1976</v>
      </c>
      <c r="B933" t="s">
        <v>26</v>
      </c>
      <c r="C933" s="7" t="s">
        <v>58</v>
      </c>
      <c r="D933" s="6">
        <v>1976</v>
      </c>
      <c r="E933" s="34">
        <f t="shared" si="73"/>
        <v>5.1300622224807739</v>
      </c>
      <c r="F933" s="35">
        <f t="shared" si="76"/>
        <v>4.324889063835144</v>
      </c>
      <c r="G933" s="36">
        <v>4.7156858444213867</v>
      </c>
      <c r="H933" s="36">
        <v>3.9340922832489014</v>
      </c>
      <c r="I933" s="34">
        <v>5.621666431427002</v>
      </c>
      <c r="J933" s="35">
        <f t="shared" si="77"/>
        <v>5.5029762585957842</v>
      </c>
      <c r="K933" s="36">
        <v>5.5892858505249023</v>
      </c>
      <c r="L933" s="36">
        <v>5.8125</v>
      </c>
      <c r="M933" s="37">
        <v>5.1071429252624512</v>
      </c>
    </row>
    <row r="934" spans="1:13" x14ac:dyDescent="0.25">
      <c r="A934" s="11" t="str">
        <f t="shared" si="75"/>
        <v>NLD_1977</v>
      </c>
      <c r="B934" t="s">
        <v>26</v>
      </c>
      <c r="C934" s="7" t="s">
        <v>58</v>
      </c>
      <c r="D934" s="6">
        <v>1977</v>
      </c>
      <c r="E934" s="34">
        <f t="shared" si="73"/>
        <v>5.1300622224807739</v>
      </c>
      <c r="F934" s="35">
        <f t="shared" si="76"/>
        <v>4.324889063835144</v>
      </c>
      <c r="G934" s="36">
        <v>4.7156858444213867</v>
      </c>
      <c r="H934" s="36">
        <v>3.9340922832489014</v>
      </c>
      <c r="I934" s="34">
        <v>5.621666431427002</v>
      </c>
      <c r="J934" s="35">
        <f t="shared" si="77"/>
        <v>5.5029762585957842</v>
      </c>
      <c r="K934" s="36">
        <v>5.5892858505249023</v>
      </c>
      <c r="L934" s="36">
        <v>5.8125</v>
      </c>
      <c r="M934" s="37">
        <v>5.1071429252624512</v>
      </c>
    </row>
    <row r="935" spans="1:13" x14ac:dyDescent="0.25">
      <c r="A935" s="11" t="str">
        <f t="shared" si="75"/>
        <v>NLD_1978</v>
      </c>
      <c r="B935" t="s">
        <v>26</v>
      </c>
      <c r="C935" s="7" t="s">
        <v>58</v>
      </c>
      <c r="D935" s="6">
        <v>1978</v>
      </c>
      <c r="E935" s="34">
        <f t="shared" si="73"/>
        <v>5.1300622224807739</v>
      </c>
      <c r="F935" s="35">
        <f t="shared" si="76"/>
        <v>4.324889063835144</v>
      </c>
      <c r="G935" s="36">
        <v>4.7156858444213867</v>
      </c>
      <c r="H935" s="36">
        <v>3.9340922832489014</v>
      </c>
      <c r="I935" s="34">
        <v>5.621666431427002</v>
      </c>
      <c r="J935" s="35">
        <f t="shared" si="77"/>
        <v>5.5029762585957842</v>
      </c>
      <c r="K935" s="36">
        <v>5.5892858505249023</v>
      </c>
      <c r="L935" s="36">
        <v>5.8125</v>
      </c>
      <c r="M935" s="37">
        <v>5.1071429252624512</v>
      </c>
    </row>
    <row r="936" spans="1:13" x14ac:dyDescent="0.25">
      <c r="A936" s="11" t="str">
        <f t="shared" si="75"/>
        <v>NLD_1979</v>
      </c>
      <c r="B936" t="s">
        <v>26</v>
      </c>
      <c r="C936" s="7" t="s">
        <v>58</v>
      </c>
      <c r="D936" s="6">
        <v>1979</v>
      </c>
      <c r="E936" s="34">
        <f t="shared" si="73"/>
        <v>5.1300622224807739</v>
      </c>
      <c r="F936" s="35">
        <f t="shared" si="76"/>
        <v>4.324889063835144</v>
      </c>
      <c r="G936" s="36">
        <v>4.7156858444213867</v>
      </c>
      <c r="H936" s="36">
        <v>3.9340922832489014</v>
      </c>
      <c r="I936" s="34">
        <v>5.621666431427002</v>
      </c>
      <c r="J936" s="35">
        <f t="shared" si="77"/>
        <v>5.5029762585957842</v>
      </c>
      <c r="K936" s="36">
        <v>5.5892858505249023</v>
      </c>
      <c r="L936" s="36">
        <v>5.8125</v>
      </c>
      <c r="M936" s="37">
        <v>5.1071429252624512</v>
      </c>
    </row>
    <row r="937" spans="1:13" x14ac:dyDescent="0.25">
      <c r="A937" s="11" t="str">
        <f t="shared" si="75"/>
        <v>NLD_1980</v>
      </c>
      <c r="B937" t="s">
        <v>26</v>
      </c>
      <c r="C937" s="7" t="s">
        <v>58</v>
      </c>
      <c r="D937" s="6">
        <v>1980</v>
      </c>
      <c r="E937" s="34">
        <f t="shared" si="73"/>
        <v>5.1300622224807739</v>
      </c>
      <c r="F937" s="35">
        <f t="shared" si="76"/>
        <v>4.324889063835144</v>
      </c>
      <c r="G937" s="36">
        <v>4.7156858444213867</v>
      </c>
      <c r="H937" s="36">
        <v>3.9340922832489014</v>
      </c>
      <c r="I937" s="34">
        <v>5.621666431427002</v>
      </c>
      <c r="J937" s="35">
        <f t="shared" si="77"/>
        <v>5.5029762585957842</v>
      </c>
      <c r="K937" s="36">
        <v>5.5892858505249023</v>
      </c>
      <c r="L937" s="36">
        <v>5.8125</v>
      </c>
      <c r="M937" s="37">
        <v>5.1071429252624512</v>
      </c>
    </row>
    <row r="938" spans="1:13" x14ac:dyDescent="0.25">
      <c r="A938" s="11" t="str">
        <f t="shared" si="75"/>
        <v>NLD_1981</v>
      </c>
      <c r="B938" t="s">
        <v>26</v>
      </c>
      <c r="C938" s="7" t="s">
        <v>58</v>
      </c>
      <c r="D938" s="6">
        <v>1981</v>
      </c>
      <c r="E938" s="34">
        <f t="shared" si="73"/>
        <v>5.1300622224807739</v>
      </c>
      <c r="F938" s="35">
        <f t="shared" si="76"/>
        <v>4.324889063835144</v>
      </c>
      <c r="G938" s="36">
        <v>4.7156858444213867</v>
      </c>
      <c r="H938" s="36">
        <v>3.9340922832489014</v>
      </c>
      <c r="I938" s="34">
        <v>5.621666431427002</v>
      </c>
      <c r="J938" s="35">
        <f t="shared" si="77"/>
        <v>5.5029762585957842</v>
      </c>
      <c r="K938" s="36">
        <v>5.5892858505249023</v>
      </c>
      <c r="L938" s="36">
        <v>5.8125</v>
      </c>
      <c r="M938" s="37">
        <v>5.1071429252624512</v>
      </c>
    </row>
    <row r="939" spans="1:13" x14ac:dyDescent="0.25">
      <c r="A939" s="11" t="str">
        <f t="shared" si="75"/>
        <v>NLD_1982</v>
      </c>
      <c r="B939" t="s">
        <v>26</v>
      </c>
      <c r="C939" s="7" t="s">
        <v>58</v>
      </c>
      <c r="D939" s="6">
        <v>1982</v>
      </c>
      <c r="E939" s="34">
        <f t="shared" si="73"/>
        <v>5.1300622224807739</v>
      </c>
      <c r="F939" s="35">
        <f t="shared" si="76"/>
        <v>4.324889063835144</v>
      </c>
      <c r="G939" s="36">
        <v>4.7156858444213867</v>
      </c>
      <c r="H939" s="36">
        <v>3.9340922832489014</v>
      </c>
      <c r="I939" s="34">
        <v>5.621666431427002</v>
      </c>
      <c r="J939" s="35">
        <f t="shared" si="77"/>
        <v>5.5029762585957842</v>
      </c>
      <c r="K939" s="36">
        <v>5.5892858505249023</v>
      </c>
      <c r="L939" s="36">
        <v>5.8125</v>
      </c>
      <c r="M939" s="37">
        <v>5.1071429252624512</v>
      </c>
    </row>
    <row r="940" spans="1:13" x14ac:dyDescent="0.25">
      <c r="A940" s="11" t="str">
        <f t="shared" si="75"/>
        <v>NLD_1983</v>
      </c>
      <c r="B940" t="s">
        <v>26</v>
      </c>
      <c r="C940" s="7" t="s">
        <v>58</v>
      </c>
      <c r="D940" s="6">
        <v>1983</v>
      </c>
      <c r="E940" s="34">
        <f t="shared" si="73"/>
        <v>5.1300622224807739</v>
      </c>
      <c r="F940" s="35">
        <f t="shared" si="76"/>
        <v>4.324889063835144</v>
      </c>
      <c r="G940" s="36">
        <v>4.7156858444213867</v>
      </c>
      <c r="H940" s="36">
        <v>3.9340922832489014</v>
      </c>
      <c r="I940" s="34">
        <v>5.621666431427002</v>
      </c>
      <c r="J940" s="35">
        <f t="shared" si="77"/>
        <v>5.5029762585957842</v>
      </c>
      <c r="K940" s="36">
        <v>5.5892858505249023</v>
      </c>
      <c r="L940" s="36">
        <v>5.8125</v>
      </c>
      <c r="M940" s="37">
        <v>5.1071429252624512</v>
      </c>
    </row>
    <row r="941" spans="1:13" x14ac:dyDescent="0.25">
      <c r="A941" s="11" t="str">
        <f t="shared" si="75"/>
        <v>NLD_1984</v>
      </c>
      <c r="B941" t="s">
        <v>26</v>
      </c>
      <c r="C941" s="7" t="s">
        <v>58</v>
      </c>
      <c r="D941" s="6">
        <v>1984</v>
      </c>
      <c r="E941" s="34">
        <f t="shared" si="73"/>
        <v>5.1300622224807739</v>
      </c>
      <c r="F941" s="35">
        <f t="shared" si="76"/>
        <v>4.324889063835144</v>
      </c>
      <c r="G941" s="36">
        <v>4.7156858444213867</v>
      </c>
      <c r="H941" s="36">
        <v>3.9340922832489014</v>
      </c>
      <c r="I941" s="34">
        <v>5.621666431427002</v>
      </c>
      <c r="J941" s="35">
        <f t="shared" si="77"/>
        <v>5.5029762585957842</v>
      </c>
      <c r="K941" s="36">
        <v>5.5892858505249023</v>
      </c>
      <c r="L941" s="36">
        <v>5.8125</v>
      </c>
      <c r="M941" s="37">
        <v>5.1071429252624512</v>
      </c>
    </row>
    <row r="942" spans="1:13" x14ac:dyDescent="0.25">
      <c r="A942" s="11" t="str">
        <f t="shared" si="75"/>
        <v>NLD_1985</v>
      </c>
      <c r="B942" t="s">
        <v>26</v>
      </c>
      <c r="C942" s="7" t="s">
        <v>58</v>
      </c>
      <c r="D942" s="6">
        <v>1985</v>
      </c>
      <c r="E942" s="34">
        <f t="shared" si="73"/>
        <v>5.1300622224807739</v>
      </c>
      <c r="F942" s="35">
        <f t="shared" si="76"/>
        <v>4.324889063835144</v>
      </c>
      <c r="G942" s="36">
        <v>4.7156858444213867</v>
      </c>
      <c r="H942" s="36">
        <v>3.9340922832489014</v>
      </c>
      <c r="I942" s="34">
        <v>5.621666431427002</v>
      </c>
      <c r="J942" s="35">
        <f t="shared" si="77"/>
        <v>5.5029762585957842</v>
      </c>
      <c r="K942" s="36">
        <v>5.5892858505249023</v>
      </c>
      <c r="L942" s="36">
        <v>5.8125</v>
      </c>
      <c r="M942" s="37">
        <v>5.1071429252624512</v>
      </c>
    </row>
    <row r="943" spans="1:13" x14ac:dyDescent="0.25">
      <c r="A943" s="11" t="str">
        <f t="shared" si="75"/>
        <v>NLD_1986</v>
      </c>
      <c r="B943" t="s">
        <v>26</v>
      </c>
      <c r="C943" s="7" t="s">
        <v>58</v>
      </c>
      <c r="D943" s="6">
        <v>1986</v>
      </c>
      <c r="E943" s="34">
        <f t="shared" si="73"/>
        <v>5.0465622345606489</v>
      </c>
      <c r="F943" s="35">
        <f t="shared" si="76"/>
        <v>4.324889063835144</v>
      </c>
      <c r="G943" s="36">
        <v>4.7156858444213867</v>
      </c>
      <c r="H943" s="36">
        <v>3.9340922832489014</v>
      </c>
      <c r="I943" s="34">
        <v>5.621666431427002</v>
      </c>
      <c r="J943" s="35">
        <f t="shared" si="77"/>
        <v>5.3359762827555342</v>
      </c>
      <c r="K943" s="36">
        <v>5.5892858505249023</v>
      </c>
      <c r="L943" s="36">
        <v>5.311500072479248</v>
      </c>
      <c r="M943" s="37">
        <v>5.1071429252624512</v>
      </c>
    </row>
    <row r="944" spans="1:13" x14ac:dyDescent="0.25">
      <c r="A944" s="11" t="str">
        <f t="shared" si="75"/>
        <v>NLD_1987</v>
      </c>
      <c r="B944" t="s">
        <v>26</v>
      </c>
      <c r="C944" s="7" t="s">
        <v>58</v>
      </c>
      <c r="D944" s="6">
        <v>1987</v>
      </c>
      <c r="E944" s="34">
        <f t="shared" si="73"/>
        <v>5.018249710400899</v>
      </c>
      <c r="F944" s="35">
        <f t="shared" si="76"/>
        <v>4.324889063835144</v>
      </c>
      <c r="G944" s="36">
        <v>4.7156858444213867</v>
      </c>
      <c r="H944" s="36">
        <v>3.9340922832489014</v>
      </c>
      <c r="I944" s="34">
        <v>5.621666431427002</v>
      </c>
      <c r="J944" s="35">
        <f t="shared" si="77"/>
        <v>5.2793512344360352</v>
      </c>
      <c r="K944" s="36">
        <v>5.5892858505249023</v>
      </c>
      <c r="L944" s="36">
        <v>5.141624927520752</v>
      </c>
      <c r="M944" s="37">
        <v>5.1071429252624512</v>
      </c>
    </row>
    <row r="945" spans="1:13" x14ac:dyDescent="0.25">
      <c r="A945" s="11" t="str">
        <f t="shared" si="75"/>
        <v>NLD_1988</v>
      </c>
      <c r="B945" t="s">
        <v>26</v>
      </c>
      <c r="C945" s="7" t="s">
        <v>58</v>
      </c>
      <c r="D945" s="6">
        <v>1988</v>
      </c>
      <c r="E945" s="34">
        <f t="shared" ref="E945:E1013" si="79">IF(AND(G945=".",H945=".",I945=".",K945=".",L945=".",M945="."),".",AVERAGE(G945,H945,I945,K945,L945,M945))</f>
        <v>4.9899372657140093</v>
      </c>
      <c r="F945" s="35">
        <f t="shared" si="76"/>
        <v>4.324889063835144</v>
      </c>
      <c r="G945" s="36">
        <v>4.7156858444213867</v>
      </c>
      <c r="H945" s="36">
        <v>3.9340922832489014</v>
      </c>
      <c r="I945" s="34">
        <v>5.621666431427002</v>
      </c>
      <c r="J945" s="35">
        <f t="shared" si="77"/>
        <v>5.2227263450622559</v>
      </c>
      <c r="K945" s="36">
        <v>5.5892858505249023</v>
      </c>
      <c r="L945" s="36">
        <v>4.9717502593994141</v>
      </c>
      <c r="M945" s="37">
        <v>5.1071429252624512</v>
      </c>
    </row>
    <row r="946" spans="1:13" x14ac:dyDescent="0.25">
      <c r="A946" s="11" t="str">
        <f t="shared" si="75"/>
        <v>NLD_1989</v>
      </c>
      <c r="B946" t="s">
        <v>26</v>
      </c>
      <c r="C946" s="7" t="s">
        <v>58</v>
      </c>
      <c r="D946" s="6">
        <v>1989</v>
      </c>
      <c r="E946" s="34">
        <f t="shared" si="79"/>
        <v>4.9616247415542603</v>
      </c>
      <c r="F946" s="35">
        <f t="shared" si="76"/>
        <v>4.324889063835144</v>
      </c>
      <c r="G946" s="36">
        <v>4.7156858444213867</v>
      </c>
      <c r="H946" s="36">
        <v>3.9340922832489014</v>
      </c>
      <c r="I946" s="34">
        <v>5.621666431427002</v>
      </c>
      <c r="J946" s="35">
        <f t="shared" si="77"/>
        <v>5.1661012967427569</v>
      </c>
      <c r="K946" s="36">
        <v>5.5892858505249023</v>
      </c>
      <c r="L946" s="36">
        <v>4.801875114440918</v>
      </c>
      <c r="M946" s="37">
        <v>5.1071429252624512</v>
      </c>
    </row>
    <row r="947" spans="1:13" x14ac:dyDescent="0.25">
      <c r="A947" s="11" t="str">
        <f t="shared" si="75"/>
        <v>NLD_1990</v>
      </c>
      <c r="B947" t="s">
        <v>26</v>
      </c>
      <c r="C947" s="7" t="s">
        <v>58</v>
      </c>
      <c r="D947" s="6">
        <v>1990</v>
      </c>
      <c r="E947" s="34">
        <f t="shared" si="79"/>
        <v>4.9333122173945112</v>
      </c>
      <c r="F947" s="35">
        <f t="shared" si="76"/>
        <v>4.324889063835144</v>
      </c>
      <c r="G947" s="36">
        <v>4.7156858444213867</v>
      </c>
      <c r="H947" s="36">
        <v>3.9340922832489014</v>
      </c>
      <c r="I947" s="34">
        <v>5.621666431427002</v>
      </c>
      <c r="J947" s="35">
        <f t="shared" si="77"/>
        <v>5.1094762484232588</v>
      </c>
      <c r="K947" s="36">
        <v>5.5892858505249023</v>
      </c>
      <c r="L947" s="36">
        <v>4.6319999694824219</v>
      </c>
      <c r="M947" s="37">
        <v>5.1071429252624512</v>
      </c>
    </row>
    <row r="948" spans="1:13" x14ac:dyDescent="0.25">
      <c r="A948" s="11" t="str">
        <f t="shared" si="75"/>
        <v>NLD_1991</v>
      </c>
      <c r="B948" t="s">
        <v>26</v>
      </c>
      <c r="C948" s="7" t="s">
        <v>58</v>
      </c>
      <c r="D948" s="6">
        <v>1991</v>
      </c>
      <c r="E948" s="34">
        <f t="shared" si="79"/>
        <v>4.9049996932347613</v>
      </c>
      <c r="F948" s="35">
        <f t="shared" si="76"/>
        <v>4.324889063835144</v>
      </c>
      <c r="G948" s="36">
        <v>4.7156858444213867</v>
      </c>
      <c r="H948" s="36">
        <v>3.9340922832489014</v>
      </c>
      <c r="I948" s="34">
        <v>5.621666431427002</v>
      </c>
      <c r="J948" s="35">
        <f t="shared" si="77"/>
        <v>5.0528512001037598</v>
      </c>
      <c r="K948" s="36">
        <v>5.5892858505249023</v>
      </c>
      <c r="L948" s="36">
        <v>4.4621248245239258</v>
      </c>
      <c r="M948" s="37">
        <v>5.1071429252624512</v>
      </c>
    </row>
    <row r="949" spans="1:13" x14ac:dyDescent="0.25">
      <c r="A949" s="11" t="str">
        <f t="shared" si="75"/>
        <v>NLD_1992</v>
      </c>
      <c r="B949" t="s">
        <v>26</v>
      </c>
      <c r="C949" s="7" t="s">
        <v>58</v>
      </c>
      <c r="D949" s="6">
        <v>1992</v>
      </c>
      <c r="E949" s="34">
        <f t="shared" si="79"/>
        <v>4.08502056201299</v>
      </c>
      <c r="F949" s="35">
        <f t="shared" si="76"/>
        <v>4.324889063835144</v>
      </c>
      <c r="G949" s="36">
        <v>4.7156858444213867</v>
      </c>
      <c r="H949" s="36">
        <v>3.9340922832489014</v>
      </c>
      <c r="I949" s="34">
        <v>5.621666431427002</v>
      </c>
      <c r="J949" s="35">
        <f t="shared" si="77"/>
        <v>3.4128929376602173</v>
      </c>
      <c r="K949" s="36">
        <v>5.5892858505249023</v>
      </c>
      <c r="L949" s="36">
        <v>3.2922501564025879</v>
      </c>
      <c r="M949" s="37">
        <v>1.3571428060531616</v>
      </c>
    </row>
    <row r="950" spans="1:13" x14ac:dyDescent="0.25">
      <c r="A950" s="11" t="str">
        <f t="shared" si="75"/>
        <v>NLD_1993</v>
      </c>
      <c r="B950" t="s">
        <v>26</v>
      </c>
      <c r="C950" s="7" t="s">
        <v>58</v>
      </c>
      <c r="D950" s="6">
        <v>1993</v>
      </c>
      <c r="E950" s="34">
        <f t="shared" si="79"/>
        <v>3.7435413400332131</v>
      </c>
      <c r="F950" s="35">
        <f t="shared" si="76"/>
        <v>4.324889063835144</v>
      </c>
      <c r="G950" s="36">
        <v>4.7156858444213867</v>
      </c>
      <c r="H950" s="36">
        <v>3.9340922832489014</v>
      </c>
      <c r="I950" s="34">
        <v>4.7426662445068359</v>
      </c>
      <c r="J950" s="35">
        <f t="shared" si="77"/>
        <v>3.0229345560073853</v>
      </c>
      <c r="K950" s="36">
        <v>5.5892858505249023</v>
      </c>
      <c r="L950" s="36">
        <v>2.1223750114440918</v>
      </c>
      <c r="M950" s="37">
        <v>1.3571428060531616</v>
      </c>
    </row>
    <row r="951" spans="1:13" x14ac:dyDescent="0.25">
      <c r="A951" s="11" t="str">
        <f t="shared" si="75"/>
        <v>NLD_1994</v>
      </c>
      <c r="B951" t="s">
        <v>26</v>
      </c>
      <c r="C951" s="7" t="s">
        <v>58</v>
      </c>
      <c r="D951" s="6">
        <v>1994</v>
      </c>
      <c r="E951" s="34">
        <f t="shared" si="79"/>
        <v>3.6659510533014932</v>
      </c>
      <c r="F951" s="35">
        <f t="shared" si="76"/>
        <v>4.324889063835144</v>
      </c>
      <c r="G951" s="36">
        <v>4.7156858444213867</v>
      </c>
      <c r="H951" s="36">
        <v>3.9340922832489014</v>
      </c>
      <c r="I951" s="34">
        <v>4.4469995498657227</v>
      </c>
      <c r="J951" s="35">
        <f t="shared" si="77"/>
        <v>2.9663095474243164</v>
      </c>
      <c r="K951" s="36">
        <v>5.5892858505249023</v>
      </c>
      <c r="L951" s="36">
        <v>1.9524999856948853</v>
      </c>
      <c r="M951" s="37">
        <v>1.3571428060531616</v>
      </c>
    </row>
    <row r="952" spans="1:13" x14ac:dyDescent="0.25">
      <c r="A952" s="11" t="str">
        <f t="shared" si="75"/>
        <v>NLD_1995</v>
      </c>
      <c r="B952" t="s">
        <v>26</v>
      </c>
      <c r="C952" s="7" t="s">
        <v>58</v>
      </c>
      <c r="D952" s="6">
        <v>1995</v>
      </c>
      <c r="E952" s="34">
        <f t="shared" si="79"/>
        <v>3.6004233558972678</v>
      </c>
      <c r="F952" s="35">
        <f t="shared" si="76"/>
        <v>4.324889063835144</v>
      </c>
      <c r="G952" s="36">
        <v>4.7156858444213867</v>
      </c>
      <c r="H952" s="36">
        <v>3.9340922832489014</v>
      </c>
      <c r="I952" s="34">
        <v>4.1513333320617676</v>
      </c>
      <c r="J952" s="35">
        <f t="shared" si="77"/>
        <v>2.9338095585505166</v>
      </c>
      <c r="K952" s="36">
        <v>5.5892858505249023</v>
      </c>
      <c r="L952" s="36">
        <v>1.8550000190734863</v>
      </c>
      <c r="M952" s="37">
        <v>1.3571428060531616</v>
      </c>
    </row>
    <row r="953" spans="1:13" x14ac:dyDescent="0.25">
      <c r="A953" s="11" t="str">
        <f t="shared" si="75"/>
        <v>NLD_1996</v>
      </c>
      <c r="B953" t="s">
        <v>26</v>
      </c>
      <c r="C953" s="7" t="s">
        <v>58</v>
      </c>
      <c r="D953" s="6">
        <v>1996</v>
      </c>
      <c r="E953" s="34">
        <f t="shared" si="79"/>
        <v>3.2085066835085549</v>
      </c>
      <c r="F953" s="35">
        <f t="shared" si="76"/>
        <v>4.137389063835144</v>
      </c>
      <c r="G953" s="36">
        <v>4.7156858444213867</v>
      </c>
      <c r="H953" s="36">
        <v>3.5590922832489014</v>
      </c>
      <c r="I953" s="34">
        <v>3.0223333835601807</v>
      </c>
      <c r="J953" s="35">
        <f t="shared" si="77"/>
        <v>2.6513095299402871</v>
      </c>
      <c r="K953" s="36">
        <v>4.8392858505249023</v>
      </c>
      <c r="L953" s="36">
        <v>1.7574999332427979</v>
      </c>
      <c r="M953" s="37">
        <v>1.3571428060531616</v>
      </c>
    </row>
    <row r="954" spans="1:13" x14ac:dyDescent="0.25">
      <c r="A954" s="11" t="str">
        <f t="shared" si="75"/>
        <v>NLD_1997</v>
      </c>
      <c r="B954" t="s">
        <v>26</v>
      </c>
      <c r="C954" s="7" t="s">
        <v>58</v>
      </c>
      <c r="D954" s="6">
        <v>1997</v>
      </c>
      <c r="E954" s="34">
        <f t="shared" si="79"/>
        <v>3.0698678096135459</v>
      </c>
      <c r="F954" s="35">
        <f t="shared" si="76"/>
        <v>4.137389063835144</v>
      </c>
      <c r="G954" s="36">
        <v>4.7156858444213867</v>
      </c>
      <c r="H954" s="36">
        <v>3.5590922832489014</v>
      </c>
      <c r="I954" s="34">
        <v>2.2880001068115234</v>
      </c>
      <c r="J954" s="35">
        <f t="shared" si="77"/>
        <v>2.6188095410664878</v>
      </c>
      <c r="K954" s="36">
        <v>4.8392858505249023</v>
      </c>
      <c r="L954" s="36">
        <v>1.6599999666213989</v>
      </c>
      <c r="M954" s="37">
        <v>1.3571428060531616</v>
      </c>
    </row>
    <row r="955" spans="1:13" x14ac:dyDescent="0.25">
      <c r="A955" s="11" t="str">
        <f t="shared" si="75"/>
        <v>NLD_1998</v>
      </c>
      <c r="B955" t="s">
        <v>26</v>
      </c>
      <c r="C955" s="7" t="s">
        <v>58</v>
      </c>
      <c r="D955" s="6">
        <v>1998</v>
      </c>
      <c r="E955" s="34">
        <f t="shared" si="79"/>
        <v>2.8667566577593484</v>
      </c>
      <c r="F955" s="35">
        <f t="shared" si="76"/>
        <v>4.137389063835144</v>
      </c>
      <c r="G955" s="36">
        <v>4.7156858444213867</v>
      </c>
      <c r="H955" s="36">
        <v>3.5590922832489014</v>
      </c>
      <c r="I955" s="34">
        <v>2.0443334579467773</v>
      </c>
      <c r="J955" s="35">
        <f t="shared" si="77"/>
        <v>2.2938094536463418</v>
      </c>
      <c r="K955" s="36">
        <v>3.9617855548858643</v>
      </c>
      <c r="L955" s="36">
        <v>1.5625</v>
      </c>
      <c r="M955" s="37">
        <v>1.3571428060531616</v>
      </c>
    </row>
    <row r="956" spans="1:13" x14ac:dyDescent="0.25">
      <c r="A956" s="11" t="str">
        <f t="shared" si="75"/>
        <v>NLD_1999</v>
      </c>
      <c r="B956" t="s">
        <v>26</v>
      </c>
      <c r="C956" s="7" t="s">
        <v>58</v>
      </c>
      <c r="D956" s="6">
        <v>1999</v>
      </c>
      <c r="E956" s="34">
        <f t="shared" si="79"/>
        <v>1.9967427253723145</v>
      </c>
      <c r="F956" s="35">
        <f t="shared" si="76"/>
        <v>2.2415556311607361</v>
      </c>
      <c r="G956" s="36">
        <v>1.4240189790725708</v>
      </c>
      <c r="H956" s="36">
        <v>3.0590922832489014</v>
      </c>
      <c r="I956" s="34">
        <v>1.1806666851043701</v>
      </c>
      <c r="J956" s="35">
        <f t="shared" si="77"/>
        <v>2.1055594682693481</v>
      </c>
      <c r="K956" s="36">
        <v>3.4630355834960938</v>
      </c>
      <c r="L956" s="36">
        <v>1.4965000152587891</v>
      </c>
      <c r="M956" s="37">
        <v>1.3571428060531616</v>
      </c>
    </row>
    <row r="957" spans="1:13" x14ac:dyDescent="0.25">
      <c r="A957" s="11" t="str">
        <f t="shared" si="75"/>
        <v>NLD_2000</v>
      </c>
      <c r="B957" t="s">
        <v>26</v>
      </c>
      <c r="C957" s="7" t="s">
        <v>58</v>
      </c>
      <c r="D957" s="6">
        <v>2000</v>
      </c>
      <c r="E957" s="34">
        <f t="shared" si="79"/>
        <v>1.7734649181365967</v>
      </c>
      <c r="F957" s="35">
        <f t="shared" si="76"/>
        <v>1.8759306073188782</v>
      </c>
      <c r="G957" s="36">
        <v>1.4240189790725708</v>
      </c>
      <c r="H957" s="36">
        <v>2.3278422355651855</v>
      </c>
      <c r="I957" s="34">
        <v>1.1369999647140503</v>
      </c>
      <c r="J957" s="35">
        <f t="shared" si="77"/>
        <v>1.9173094431559246</v>
      </c>
      <c r="K957" s="36">
        <v>2.9642856121063232</v>
      </c>
      <c r="L957" s="36">
        <v>1.4304999113082886</v>
      </c>
      <c r="M957" s="37">
        <v>1.3571428060531616</v>
      </c>
    </row>
    <row r="958" spans="1:13" x14ac:dyDescent="0.25">
      <c r="A958" s="11" t="str">
        <f t="shared" si="75"/>
        <v>NLD_2001</v>
      </c>
      <c r="B958" t="s">
        <v>26</v>
      </c>
      <c r="C958" s="7" t="s">
        <v>58</v>
      </c>
      <c r="D958" s="6">
        <v>2001</v>
      </c>
      <c r="E958" s="34">
        <f t="shared" si="79"/>
        <v>1.6915760437647502</v>
      </c>
      <c r="F958" s="35">
        <f t="shared" si="76"/>
        <v>1.6884306073188782</v>
      </c>
      <c r="G958" s="36">
        <v>1.0490189790725708</v>
      </c>
      <c r="H958" s="36">
        <v>2.3278422355651855</v>
      </c>
      <c r="I958" s="34">
        <v>1.0866667032241821</v>
      </c>
      <c r="J958" s="35">
        <f t="shared" si="77"/>
        <v>1.8953094482421875</v>
      </c>
      <c r="K958" s="36">
        <v>2.9642856121063232</v>
      </c>
      <c r="L958" s="36">
        <v>1.3644999265670776</v>
      </c>
      <c r="M958" s="37">
        <v>1.3571428060531616</v>
      </c>
    </row>
    <row r="959" spans="1:13" x14ac:dyDescent="0.25">
      <c r="A959" s="11" t="str">
        <f t="shared" si="75"/>
        <v>NLD_2002</v>
      </c>
      <c r="B959" t="s">
        <v>26</v>
      </c>
      <c r="C959" s="7" t="s">
        <v>58</v>
      </c>
      <c r="D959" s="6">
        <v>2002</v>
      </c>
      <c r="E959" s="34">
        <f t="shared" si="79"/>
        <v>1.5742982824643452</v>
      </c>
      <c r="F959" s="35">
        <f t="shared" si="76"/>
        <v>1.638430655002594</v>
      </c>
      <c r="G959" s="36">
        <v>1.0490189790725708</v>
      </c>
      <c r="H959" s="36">
        <v>2.2278423309326172</v>
      </c>
      <c r="I959" s="34">
        <v>0.79900002479553223</v>
      </c>
      <c r="J959" s="35">
        <f t="shared" si="77"/>
        <v>1.7899761199951172</v>
      </c>
      <c r="K959" s="36">
        <v>2.7142856121063232</v>
      </c>
      <c r="L959" s="36">
        <v>1.2984999418258667</v>
      </c>
      <c r="M959" s="37">
        <v>1.3571428060531616</v>
      </c>
    </row>
    <row r="960" spans="1:13" x14ac:dyDescent="0.25">
      <c r="A960" s="11" t="str">
        <f t="shared" si="75"/>
        <v>NLD_2003</v>
      </c>
      <c r="B960" t="s">
        <v>26</v>
      </c>
      <c r="C960" s="7" t="s">
        <v>58</v>
      </c>
      <c r="D960" s="6">
        <v>2003</v>
      </c>
      <c r="E960" s="34">
        <f t="shared" si="79"/>
        <v>1.4975760678450267</v>
      </c>
      <c r="F960" s="35">
        <f t="shared" si="76"/>
        <v>1.5967640280723572</v>
      </c>
      <c r="G960" s="36">
        <v>0.96568572521209717</v>
      </c>
      <c r="H960" s="36">
        <v>2.2278423309326172</v>
      </c>
      <c r="I960" s="34">
        <v>0.48799997568130493</v>
      </c>
      <c r="J960" s="35">
        <f t="shared" si="77"/>
        <v>1.7679761250813801</v>
      </c>
      <c r="K960" s="36">
        <v>2.7142856121063232</v>
      </c>
      <c r="L960" s="36">
        <v>1.2324999570846558</v>
      </c>
      <c r="M960" s="37">
        <v>1.3571428060531616</v>
      </c>
    </row>
    <row r="961" spans="1:13" x14ac:dyDescent="0.25">
      <c r="A961" s="11" t="str">
        <f t="shared" si="75"/>
        <v>NLD_2004</v>
      </c>
      <c r="B961" t="s">
        <v>26</v>
      </c>
      <c r="C961" s="7" t="s">
        <v>58</v>
      </c>
      <c r="D961" s="6">
        <v>2004</v>
      </c>
      <c r="E961" s="34">
        <f t="shared" si="79"/>
        <v>1.391131619612376</v>
      </c>
      <c r="F961" s="35">
        <f t="shared" si="76"/>
        <v>1.3717640042304993</v>
      </c>
      <c r="G961" s="36">
        <v>0.96568572521209717</v>
      </c>
      <c r="H961" s="36">
        <v>1.7778422832489014</v>
      </c>
      <c r="I961" s="34">
        <v>0.54233330488204956</v>
      </c>
      <c r="J961" s="35">
        <f t="shared" si="77"/>
        <v>1.6869761347770691</v>
      </c>
      <c r="K961" s="36">
        <v>2.7142856121063232</v>
      </c>
      <c r="L961" s="36">
        <v>0.98949998617172241</v>
      </c>
      <c r="M961" s="37">
        <v>1.3571428060531616</v>
      </c>
    </row>
    <row r="962" spans="1:13" x14ac:dyDescent="0.25">
      <c r="A962" s="11" t="str">
        <f t="shared" si="75"/>
        <v>NLD_2005</v>
      </c>
      <c r="B962" t="s">
        <v>26</v>
      </c>
      <c r="C962" s="7" t="s">
        <v>58</v>
      </c>
      <c r="D962" s="6">
        <v>2005</v>
      </c>
      <c r="E962" s="34">
        <f t="shared" si="79"/>
        <v>1.3028955161571503</v>
      </c>
      <c r="F962" s="35">
        <f t="shared" si="76"/>
        <v>1.1373890042304993</v>
      </c>
      <c r="G962" s="36">
        <v>0.96568572521209717</v>
      </c>
      <c r="H962" s="36">
        <v>1.3090922832489014</v>
      </c>
      <c r="I962" s="34">
        <v>0.4816666841506958</v>
      </c>
      <c r="J962" s="35">
        <f t="shared" si="77"/>
        <v>1.6869761347770691</v>
      </c>
      <c r="K962" s="36">
        <v>2.7142856121063232</v>
      </c>
      <c r="L962" s="36">
        <v>0.98949998617172241</v>
      </c>
      <c r="M962" s="37">
        <v>1.3571428060531616</v>
      </c>
    </row>
    <row r="963" spans="1:13" x14ac:dyDescent="0.25">
      <c r="A963" s="11" t="str">
        <f t="shared" si="75"/>
        <v>NLD_2006</v>
      </c>
      <c r="B963" t="s">
        <v>26</v>
      </c>
      <c r="C963" s="7" t="s">
        <v>58</v>
      </c>
      <c r="D963" s="6">
        <v>2006</v>
      </c>
      <c r="E963" s="34">
        <f t="shared" si="79"/>
        <v>1.247701068719228</v>
      </c>
      <c r="F963" s="35">
        <f t="shared" si="76"/>
        <v>1.0123890042304993</v>
      </c>
      <c r="G963" s="36">
        <v>0.96568572521209717</v>
      </c>
      <c r="H963" s="36">
        <v>1.0590922832489014</v>
      </c>
      <c r="I963" s="34">
        <v>0.40049999952316284</v>
      </c>
      <c r="J963" s="35">
        <f t="shared" si="77"/>
        <v>1.6869761347770691</v>
      </c>
      <c r="K963" s="36">
        <v>2.7142856121063232</v>
      </c>
      <c r="L963" s="36">
        <v>0.98949998617172241</v>
      </c>
      <c r="M963" s="37">
        <v>1.3571428060531616</v>
      </c>
    </row>
    <row r="964" spans="1:13" x14ac:dyDescent="0.25">
      <c r="A964" s="11" t="str">
        <f t="shared" si="75"/>
        <v>NLD_2007</v>
      </c>
      <c r="B964" t="s">
        <v>26</v>
      </c>
      <c r="C964" s="7" t="s">
        <v>58</v>
      </c>
      <c r="D964" s="6">
        <v>2007</v>
      </c>
      <c r="E964" s="34">
        <f t="shared" si="79"/>
        <v>1.2273399631182353</v>
      </c>
      <c r="F964" s="35">
        <f t="shared" si="76"/>
        <v>1.0123890042304993</v>
      </c>
      <c r="G964" s="36">
        <v>0.96568572521209717</v>
      </c>
      <c r="H964" s="36">
        <v>1.0590922832489014</v>
      </c>
      <c r="I964" s="34">
        <v>0.27833336591720581</v>
      </c>
      <c r="J964" s="35">
        <f t="shared" si="77"/>
        <v>1.6869761347770691</v>
      </c>
      <c r="K964" s="36">
        <v>2.7142856121063232</v>
      </c>
      <c r="L964" s="36">
        <v>0.98949998617172241</v>
      </c>
      <c r="M964" s="37">
        <v>1.3571428060531616</v>
      </c>
    </row>
    <row r="965" spans="1:13" x14ac:dyDescent="0.25">
      <c r="A965" s="11" t="str">
        <f t="shared" si="75"/>
        <v>NLD_2008</v>
      </c>
      <c r="B965" t="s">
        <v>26</v>
      </c>
      <c r="C965" s="7" t="s">
        <v>58</v>
      </c>
      <c r="D965" s="6">
        <v>2008</v>
      </c>
      <c r="E965" s="34">
        <f t="shared" si="79"/>
        <v>1.2226918141047161</v>
      </c>
      <c r="F965" s="35">
        <f t="shared" si="76"/>
        <v>1.0123890042304993</v>
      </c>
      <c r="G965" s="36">
        <v>0.96568572521209717</v>
      </c>
      <c r="H965" s="36">
        <v>1.0590922832489014</v>
      </c>
      <c r="I965" s="34">
        <v>0.25044447183609009</v>
      </c>
      <c r="J965" s="35">
        <f t="shared" si="77"/>
        <v>1.6869761347770691</v>
      </c>
      <c r="K965" s="36">
        <v>2.7142856121063232</v>
      </c>
      <c r="L965" s="36">
        <v>0.98949998617172241</v>
      </c>
      <c r="M965" s="37">
        <v>1.3571428060531616</v>
      </c>
    </row>
    <row r="966" spans="1:13" x14ac:dyDescent="0.25">
      <c r="A966" s="11" t="str">
        <f t="shared" si="75"/>
        <v>NLD_2009</v>
      </c>
      <c r="B966" t="s">
        <v>26</v>
      </c>
      <c r="C966" s="7" t="s">
        <v>58</v>
      </c>
      <c r="D966" s="6">
        <v>2009</v>
      </c>
      <c r="E966" s="34">
        <f t="shared" si="79"/>
        <v>1.1567936117450397</v>
      </c>
      <c r="F966" s="35">
        <f t="shared" si="76"/>
        <v>0.82863885164260864</v>
      </c>
      <c r="G966" s="36">
        <v>0.78193557262420654</v>
      </c>
      <c r="H966" s="36">
        <v>0.87534213066101074</v>
      </c>
      <c r="I966" s="34">
        <v>0.22255556285381317</v>
      </c>
      <c r="J966" s="35">
        <f t="shared" si="77"/>
        <v>1.6869761347770691</v>
      </c>
      <c r="K966" s="36">
        <v>2.7142856121063232</v>
      </c>
      <c r="L966" s="36">
        <v>0.98949998617172241</v>
      </c>
      <c r="M966" s="37">
        <v>1.3571428060531616</v>
      </c>
    </row>
    <row r="967" spans="1:13" x14ac:dyDescent="0.25">
      <c r="A967" s="11" t="str">
        <f t="shared" si="75"/>
        <v>NLD_2010</v>
      </c>
      <c r="B967" t="s">
        <v>26</v>
      </c>
      <c r="C967" s="7" t="s">
        <v>58</v>
      </c>
      <c r="D967" s="6">
        <v>2010</v>
      </c>
      <c r="E967" s="34">
        <f t="shared" si="79"/>
        <v>1.1506454621752102</v>
      </c>
      <c r="F967" s="35">
        <f t="shared" si="76"/>
        <v>0.82863885164260864</v>
      </c>
      <c r="G967" s="36">
        <v>0.78193557262420654</v>
      </c>
      <c r="H967" s="36">
        <v>0.87534213066101074</v>
      </c>
      <c r="I967" s="34">
        <v>0.18566666543483734</v>
      </c>
      <c r="J967" s="35">
        <f t="shared" si="77"/>
        <v>1.6869761347770691</v>
      </c>
      <c r="K967" s="36">
        <v>2.7142856121063232</v>
      </c>
      <c r="L967" s="36">
        <v>0.98949998617172241</v>
      </c>
      <c r="M967" s="37">
        <v>1.3571428060531616</v>
      </c>
    </row>
    <row r="968" spans="1:13" x14ac:dyDescent="0.25">
      <c r="A968" s="11" t="str">
        <f t="shared" si="75"/>
        <v>NLD_2011</v>
      </c>
      <c r="B968" t="s">
        <v>26</v>
      </c>
      <c r="C968" s="7" t="s">
        <v>58</v>
      </c>
      <c r="D968" s="6">
        <v>2011</v>
      </c>
      <c r="E968" s="34">
        <f t="shared" si="79"/>
        <v>1.1257473602890968</v>
      </c>
      <c r="F968" s="35">
        <f t="shared" si="76"/>
        <v>0.7723889946937561</v>
      </c>
      <c r="G968" s="36">
        <v>0.725685715675354</v>
      </c>
      <c r="H968" s="36">
        <v>0.8190922737121582</v>
      </c>
      <c r="I968" s="34">
        <v>0.14877776801586151</v>
      </c>
      <c r="J968" s="35">
        <f t="shared" si="77"/>
        <v>1.6869761347770691</v>
      </c>
      <c r="K968" s="36">
        <v>2.7142856121063232</v>
      </c>
      <c r="L968" s="36">
        <v>0.98949998617172241</v>
      </c>
      <c r="M968" s="37">
        <v>1.3571428060531616</v>
      </c>
    </row>
    <row r="969" spans="1:13" x14ac:dyDescent="0.25">
      <c r="A969" s="11" t="str">
        <f t="shared" ref="A969:A1032" si="80">B969&amp;"_"&amp;D969</f>
        <v>NLD_2012</v>
      </c>
      <c r="B969" t="s">
        <v>26</v>
      </c>
      <c r="C969" s="7" t="s">
        <v>58</v>
      </c>
      <c r="D969" s="6">
        <v>2012</v>
      </c>
      <c r="E969" s="34">
        <f t="shared" si="79"/>
        <v>1.115799215932687</v>
      </c>
      <c r="F969" s="35">
        <f t="shared" ref="F969:F1032" si="81">AVERAGE(G969:H969)</f>
        <v>0.76098901033401489</v>
      </c>
      <c r="G969" s="36">
        <v>0.71428573131561279</v>
      </c>
      <c r="H969" s="36">
        <v>0.80769228935241699</v>
      </c>
      <c r="I969" s="34">
        <v>0.11188887059688568</v>
      </c>
      <c r="J969" s="35">
        <f t="shared" ref="J969:J1032" si="82">AVERAGE(K969:M969)</f>
        <v>1.6869761347770691</v>
      </c>
      <c r="K969" s="36">
        <v>2.7142856121063232</v>
      </c>
      <c r="L969" s="36">
        <v>0.98949998617172241</v>
      </c>
      <c r="M969" s="37">
        <v>1.3571428060531616</v>
      </c>
    </row>
    <row r="970" spans="1:13" x14ac:dyDescent="0.25">
      <c r="A970" s="11" t="str">
        <f t="shared" si="80"/>
        <v>NLD_2013</v>
      </c>
      <c r="B970" t="s">
        <v>26</v>
      </c>
      <c r="C970" s="7" t="s">
        <v>58</v>
      </c>
      <c r="D970" s="6">
        <v>2013</v>
      </c>
      <c r="E970" s="34">
        <f t="shared" si="79"/>
        <v>1.1096510713299115</v>
      </c>
      <c r="F970" s="35">
        <f t="shared" si="81"/>
        <v>0.76098901033401489</v>
      </c>
      <c r="G970" s="36">
        <v>0.71428573131561279</v>
      </c>
      <c r="H970" s="36">
        <v>0.80769228935241699</v>
      </c>
      <c r="I970" s="34">
        <v>7.5000002980232239E-2</v>
      </c>
      <c r="J970" s="35">
        <f t="shared" si="82"/>
        <v>1.6869761347770691</v>
      </c>
      <c r="K970" s="36">
        <v>2.7142856121063232</v>
      </c>
      <c r="L970" s="36">
        <v>0.98949998617172241</v>
      </c>
      <c r="M970" s="37">
        <v>1.3571428060531616</v>
      </c>
    </row>
    <row r="971" spans="1:13" x14ac:dyDescent="0.25">
      <c r="A971" s="11" t="str">
        <f t="shared" si="80"/>
        <v>NLD_2014</v>
      </c>
      <c r="B971" t="s">
        <v>26</v>
      </c>
      <c r="C971" s="7" t="s">
        <v>58</v>
      </c>
      <c r="D971" s="6">
        <v>2014</v>
      </c>
      <c r="E971" s="34">
        <f t="shared" ref="E971:E975" si="83">IF(AND(G971=".",H971=".",I971=".",K971=".",L971=".",M971="."),".",AVERAGE(G971,H971,I971,K971,L971,M971))</f>
        <v>1.1068305596709251</v>
      </c>
      <c r="F971" s="35">
        <f t="shared" si="81"/>
        <v>0.75252747535705566</v>
      </c>
      <c r="G971" s="36">
        <v>0.71428573131561279</v>
      </c>
      <c r="H971" s="36">
        <v>0.79076921939849854</v>
      </c>
      <c r="I971" s="34">
        <v>7.5000002980232239E-2</v>
      </c>
      <c r="J971" s="35">
        <f t="shared" si="82"/>
        <v>1.6869761347770691</v>
      </c>
      <c r="K971" s="36">
        <v>2.7142856121063232</v>
      </c>
      <c r="L971" s="36">
        <v>0.98949998617172241</v>
      </c>
      <c r="M971" s="37">
        <v>1.3571428060531616</v>
      </c>
    </row>
    <row r="972" spans="1:13" x14ac:dyDescent="0.25">
      <c r="A972" s="11" t="str">
        <f t="shared" si="80"/>
        <v>NLD_2015</v>
      </c>
      <c r="B972" t="s">
        <v>26</v>
      </c>
      <c r="C972" s="7" t="s">
        <v>58</v>
      </c>
      <c r="D972" s="6">
        <v>2015</v>
      </c>
      <c r="E972" s="34">
        <f t="shared" si="83"/>
        <v>1.1040100480119388</v>
      </c>
      <c r="F972" s="35">
        <f t="shared" si="81"/>
        <v>0.74406594038009644</v>
      </c>
      <c r="G972" s="36">
        <v>0.71428573131561279</v>
      </c>
      <c r="H972" s="36">
        <v>0.77384614944458008</v>
      </c>
      <c r="I972" s="34">
        <v>7.5000002980232239E-2</v>
      </c>
      <c r="J972" s="35">
        <f t="shared" si="82"/>
        <v>1.6869761347770691</v>
      </c>
      <c r="K972" s="36">
        <v>2.7142856121063232</v>
      </c>
      <c r="L972" s="36">
        <v>0.98949998617172241</v>
      </c>
      <c r="M972" s="37">
        <v>1.3571428060531616</v>
      </c>
    </row>
    <row r="973" spans="1:13" x14ac:dyDescent="0.25">
      <c r="A973" s="11" t="str">
        <f t="shared" si="80"/>
        <v>NLD_2016</v>
      </c>
      <c r="B973" t="s">
        <v>26</v>
      </c>
      <c r="C973" s="7" t="s">
        <v>58</v>
      </c>
      <c r="D973" s="6">
        <v>2016</v>
      </c>
      <c r="E973" s="34">
        <f t="shared" si="83"/>
        <v>1.1114459459980328</v>
      </c>
      <c r="F973" s="35">
        <f t="shared" si="81"/>
        <v>0.76637363433837891</v>
      </c>
      <c r="G973" s="36">
        <v>0.71428573131561279</v>
      </c>
      <c r="H973" s="36">
        <v>0.81846153736114502</v>
      </c>
      <c r="I973" s="34">
        <v>7.5000002980232239E-2</v>
      </c>
      <c r="J973" s="35">
        <f t="shared" si="82"/>
        <v>1.6869761347770691</v>
      </c>
      <c r="K973" s="36">
        <v>2.7142856121063232</v>
      </c>
      <c r="L973" s="36">
        <v>0.98949998617172241</v>
      </c>
      <c r="M973" s="37">
        <v>1.3571428060531616</v>
      </c>
    </row>
    <row r="974" spans="1:13" x14ac:dyDescent="0.25">
      <c r="A974" s="11" t="str">
        <f t="shared" si="80"/>
        <v>NLD_2017</v>
      </c>
      <c r="B974" t="s">
        <v>26</v>
      </c>
      <c r="C974" s="7" t="s">
        <v>58</v>
      </c>
      <c r="D974" s="6">
        <v>2017</v>
      </c>
      <c r="E974" s="34">
        <f t="shared" si="83"/>
        <v>1.1086254343390465</v>
      </c>
      <c r="F974" s="35">
        <f t="shared" si="81"/>
        <v>0.75791209936141968</v>
      </c>
      <c r="G974" s="36">
        <v>0.71428573131561279</v>
      </c>
      <c r="H974" s="36">
        <v>0.80153846740722656</v>
      </c>
      <c r="I974" s="34">
        <v>7.5000002980232239E-2</v>
      </c>
      <c r="J974" s="35">
        <f t="shared" si="82"/>
        <v>1.6869761347770691</v>
      </c>
      <c r="K974" s="36">
        <v>2.7142856121063232</v>
      </c>
      <c r="L974" s="36">
        <v>0.98949998617172241</v>
      </c>
      <c r="M974" s="37">
        <v>1.3571428060531616</v>
      </c>
    </row>
    <row r="975" spans="1:13" x14ac:dyDescent="0.25">
      <c r="A975" s="11" t="str">
        <f t="shared" si="80"/>
        <v>NLD_2018</v>
      </c>
      <c r="B975" t="s">
        <v>26</v>
      </c>
      <c r="C975" s="7" t="s">
        <v>58</v>
      </c>
      <c r="D975" s="6">
        <v>2018</v>
      </c>
      <c r="E975" s="34">
        <f t="shared" si="83"/>
        <v>1.1058049226800601</v>
      </c>
      <c r="F975" s="35">
        <f t="shared" si="81"/>
        <v>0.74945056438446045</v>
      </c>
      <c r="G975" s="36">
        <v>0.71428573131561279</v>
      </c>
      <c r="H975" s="36">
        <v>0.78461539745330811</v>
      </c>
      <c r="I975" s="34">
        <v>7.5000002980232239E-2</v>
      </c>
      <c r="J975" s="35">
        <f t="shared" si="82"/>
        <v>1.6869761347770691</v>
      </c>
      <c r="K975" s="36">
        <v>2.7142856121063232</v>
      </c>
      <c r="L975" s="36">
        <v>0.98949998617172241</v>
      </c>
      <c r="M975" s="37">
        <v>1.3571428060531616</v>
      </c>
    </row>
    <row r="976" spans="1:13" x14ac:dyDescent="0.25">
      <c r="A976" s="11" t="str">
        <f t="shared" si="80"/>
        <v>NZL_1975</v>
      </c>
      <c r="B976" t="s">
        <v>27</v>
      </c>
      <c r="C976" s="8" t="s">
        <v>59</v>
      </c>
      <c r="D976" s="4">
        <v>1975</v>
      </c>
      <c r="E976" s="30">
        <f t="shared" si="79"/>
        <v>5.244606614112854</v>
      </c>
      <c r="F976" s="31">
        <f t="shared" si="81"/>
        <v>5.639423131942749</v>
      </c>
      <c r="G976" s="32">
        <v>5.9375</v>
      </c>
      <c r="H976" s="32">
        <v>5.341346263885498</v>
      </c>
      <c r="I976" s="30">
        <v>7.186833381652832</v>
      </c>
      <c r="J976" s="31">
        <f t="shared" si="82"/>
        <v>4.3339866797129316</v>
      </c>
      <c r="K976" s="32">
        <v>3.2857143878936768</v>
      </c>
      <c r="L976" s="32">
        <v>4.5846667289733887</v>
      </c>
      <c r="M976" s="33">
        <v>5.1315789222717285</v>
      </c>
    </row>
    <row r="977" spans="1:13" x14ac:dyDescent="0.25">
      <c r="A977" s="11" t="str">
        <f t="shared" si="80"/>
        <v>NZL_1976</v>
      </c>
      <c r="B977" t="s">
        <v>27</v>
      </c>
      <c r="C977" s="8" t="s">
        <v>59</v>
      </c>
      <c r="D977" s="4">
        <v>1976</v>
      </c>
      <c r="E977" s="30">
        <f t="shared" si="79"/>
        <v>5.244606614112854</v>
      </c>
      <c r="F977" s="31">
        <f t="shared" si="81"/>
        <v>5.639423131942749</v>
      </c>
      <c r="G977" s="32">
        <v>5.9375</v>
      </c>
      <c r="H977" s="32">
        <v>5.341346263885498</v>
      </c>
      <c r="I977" s="30">
        <v>7.186833381652832</v>
      </c>
      <c r="J977" s="31">
        <f t="shared" si="82"/>
        <v>4.3339866797129316</v>
      </c>
      <c r="K977" s="32">
        <v>3.2857143878936768</v>
      </c>
      <c r="L977" s="32">
        <v>4.5846667289733887</v>
      </c>
      <c r="M977" s="33">
        <v>5.1315789222717285</v>
      </c>
    </row>
    <row r="978" spans="1:13" x14ac:dyDescent="0.25">
      <c r="A978" s="11" t="str">
        <f t="shared" si="80"/>
        <v>NZL_1977</v>
      </c>
      <c r="B978" t="s">
        <v>27</v>
      </c>
      <c r="C978" s="8" t="s">
        <v>59</v>
      </c>
      <c r="D978" s="4">
        <v>1977</v>
      </c>
      <c r="E978" s="30">
        <f t="shared" si="79"/>
        <v>5.244606614112854</v>
      </c>
      <c r="F978" s="31">
        <f t="shared" si="81"/>
        <v>5.639423131942749</v>
      </c>
      <c r="G978" s="32">
        <v>5.9375</v>
      </c>
      <c r="H978" s="32">
        <v>5.341346263885498</v>
      </c>
      <c r="I978" s="30">
        <v>7.186833381652832</v>
      </c>
      <c r="J978" s="31">
        <f t="shared" si="82"/>
        <v>4.3339866797129316</v>
      </c>
      <c r="K978" s="32">
        <v>3.2857143878936768</v>
      </c>
      <c r="L978" s="32">
        <v>4.5846667289733887</v>
      </c>
      <c r="M978" s="33">
        <v>5.1315789222717285</v>
      </c>
    </row>
    <row r="979" spans="1:13" x14ac:dyDescent="0.25">
      <c r="A979" s="11" t="str">
        <f t="shared" si="80"/>
        <v>NZL_1978</v>
      </c>
      <c r="B979" t="s">
        <v>27</v>
      </c>
      <c r="C979" s="8" t="s">
        <v>59</v>
      </c>
      <c r="D979" s="4">
        <v>1978</v>
      </c>
      <c r="E979" s="30">
        <f t="shared" si="79"/>
        <v>5.244606614112854</v>
      </c>
      <c r="F979" s="31">
        <f t="shared" si="81"/>
        <v>5.639423131942749</v>
      </c>
      <c r="G979" s="32">
        <v>5.9375</v>
      </c>
      <c r="H979" s="32">
        <v>5.341346263885498</v>
      </c>
      <c r="I979" s="30">
        <v>7.186833381652832</v>
      </c>
      <c r="J979" s="31">
        <f t="shared" si="82"/>
        <v>4.3339866797129316</v>
      </c>
      <c r="K979" s="32">
        <v>3.2857143878936768</v>
      </c>
      <c r="L979" s="32">
        <v>4.5846667289733887</v>
      </c>
      <c r="M979" s="33">
        <v>5.1315789222717285</v>
      </c>
    </row>
    <row r="980" spans="1:13" x14ac:dyDescent="0.25">
      <c r="A980" s="11" t="str">
        <f t="shared" si="80"/>
        <v>NZL_1979</v>
      </c>
      <c r="B980" t="s">
        <v>27</v>
      </c>
      <c r="C980" s="8" t="s">
        <v>59</v>
      </c>
      <c r="D980" s="4">
        <v>1979</v>
      </c>
      <c r="E980" s="30">
        <f t="shared" si="79"/>
        <v>5.244606614112854</v>
      </c>
      <c r="F980" s="31">
        <f t="shared" si="81"/>
        <v>5.639423131942749</v>
      </c>
      <c r="G980" s="32">
        <v>5.9375</v>
      </c>
      <c r="H980" s="32">
        <v>5.341346263885498</v>
      </c>
      <c r="I980" s="30">
        <v>7.186833381652832</v>
      </c>
      <c r="J980" s="31">
        <f t="shared" si="82"/>
        <v>4.3339866797129316</v>
      </c>
      <c r="K980" s="32">
        <v>3.2857143878936768</v>
      </c>
      <c r="L980" s="32">
        <v>4.5846667289733887</v>
      </c>
      <c r="M980" s="33">
        <v>5.1315789222717285</v>
      </c>
    </row>
    <row r="981" spans="1:13" x14ac:dyDescent="0.25">
      <c r="A981" s="11" t="str">
        <f t="shared" si="80"/>
        <v>NZL_1980</v>
      </c>
      <c r="B981" t="s">
        <v>27</v>
      </c>
      <c r="C981" s="8" t="s">
        <v>59</v>
      </c>
      <c r="D981" s="4">
        <v>1980</v>
      </c>
      <c r="E981" s="30">
        <f t="shared" si="79"/>
        <v>5.244606614112854</v>
      </c>
      <c r="F981" s="31">
        <f t="shared" si="81"/>
        <v>5.639423131942749</v>
      </c>
      <c r="G981" s="32">
        <v>5.9375</v>
      </c>
      <c r="H981" s="32">
        <v>5.341346263885498</v>
      </c>
      <c r="I981" s="30">
        <v>7.186833381652832</v>
      </c>
      <c r="J981" s="31">
        <f t="shared" si="82"/>
        <v>4.3339866797129316</v>
      </c>
      <c r="K981" s="32">
        <v>3.2857143878936768</v>
      </c>
      <c r="L981" s="32">
        <v>4.5846667289733887</v>
      </c>
      <c r="M981" s="33">
        <v>5.1315789222717285</v>
      </c>
    </row>
    <row r="982" spans="1:13" x14ac:dyDescent="0.25">
      <c r="A982" s="11" t="str">
        <f t="shared" si="80"/>
        <v>NZL_1981</v>
      </c>
      <c r="B982" t="s">
        <v>27</v>
      </c>
      <c r="C982" s="8" t="s">
        <v>59</v>
      </c>
      <c r="D982" s="4">
        <v>1981</v>
      </c>
      <c r="E982" s="30">
        <f t="shared" si="79"/>
        <v>5.244606614112854</v>
      </c>
      <c r="F982" s="31">
        <f t="shared" si="81"/>
        <v>5.639423131942749</v>
      </c>
      <c r="G982" s="32">
        <v>5.9375</v>
      </c>
      <c r="H982" s="32">
        <v>5.341346263885498</v>
      </c>
      <c r="I982" s="30">
        <v>7.186833381652832</v>
      </c>
      <c r="J982" s="31">
        <f t="shared" si="82"/>
        <v>4.3339866797129316</v>
      </c>
      <c r="K982" s="32">
        <v>3.2857143878936768</v>
      </c>
      <c r="L982" s="32">
        <v>4.5846667289733887</v>
      </c>
      <c r="M982" s="33">
        <v>5.1315789222717285</v>
      </c>
    </row>
    <row r="983" spans="1:13" x14ac:dyDescent="0.25">
      <c r="A983" s="11" t="str">
        <f t="shared" si="80"/>
        <v>NZL_1982</v>
      </c>
      <c r="B983" t="s">
        <v>27</v>
      </c>
      <c r="C983" s="8" t="s">
        <v>59</v>
      </c>
      <c r="D983" s="4">
        <v>1982</v>
      </c>
      <c r="E983" s="30">
        <f t="shared" si="79"/>
        <v>5.244606614112854</v>
      </c>
      <c r="F983" s="31">
        <f t="shared" si="81"/>
        <v>5.639423131942749</v>
      </c>
      <c r="G983" s="32">
        <v>5.9375</v>
      </c>
      <c r="H983" s="32">
        <v>5.341346263885498</v>
      </c>
      <c r="I983" s="30">
        <v>7.186833381652832</v>
      </c>
      <c r="J983" s="31">
        <f t="shared" si="82"/>
        <v>4.3339866797129316</v>
      </c>
      <c r="K983" s="32">
        <v>3.2857143878936768</v>
      </c>
      <c r="L983" s="32">
        <v>4.5846667289733887</v>
      </c>
      <c r="M983" s="33">
        <v>5.1315789222717285</v>
      </c>
    </row>
    <row r="984" spans="1:13" x14ac:dyDescent="0.25">
      <c r="A984" s="11" t="str">
        <f t="shared" si="80"/>
        <v>NZL_1983</v>
      </c>
      <c r="B984" t="s">
        <v>27</v>
      </c>
      <c r="C984" s="8" t="s">
        <v>59</v>
      </c>
      <c r="D984" s="4">
        <v>1983</v>
      </c>
      <c r="E984" s="30">
        <f t="shared" si="79"/>
        <v>4.494606614112854</v>
      </c>
      <c r="F984" s="31">
        <f t="shared" si="81"/>
        <v>5.639423131942749</v>
      </c>
      <c r="G984" s="32">
        <v>5.9375</v>
      </c>
      <c r="H984" s="32">
        <v>5.341346263885498</v>
      </c>
      <c r="I984" s="30">
        <v>7.186833381652832</v>
      </c>
      <c r="J984" s="31">
        <f t="shared" si="82"/>
        <v>2.8339866797129312</v>
      </c>
      <c r="K984" s="32">
        <v>3.2857143878936768</v>
      </c>
      <c r="L984" s="32">
        <v>4.5846667289733887</v>
      </c>
      <c r="M984" s="33">
        <v>0.63157892227172852</v>
      </c>
    </row>
    <row r="985" spans="1:13" x14ac:dyDescent="0.25">
      <c r="A985" s="11" t="str">
        <f t="shared" si="80"/>
        <v>NZL_1984</v>
      </c>
      <c r="B985" t="s">
        <v>27</v>
      </c>
      <c r="C985" s="8" t="s">
        <v>59</v>
      </c>
      <c r="D985" s="4">
        <v>1984</v>
      </c>
      <c r="E985" s="30">
        <f t="shared" si="79"/>
        <v>4.494606614112854</v>
      </c>
      <c r="F985" s="31">
        <f t="shared" si="81"/>
        <v>5.639423131942749</v>
      </c>
      <c r="G985" s="32">
        <v>5.9375</v>
      </c>
      <c r="H985" s="32">
        <v>5.341346263885498</v>
      </c>
      <c r="I985" s="30">
        <v>7.186833381652832</v>
      </c>
      <c r="J985" s="31">
        <f t="shared" si="82"/>
        <v>2.8339866797129312</v>
      </c>
      <c r="K985" s="32">
        <v>3.2857143878936768</v>
      </c>
      <c r="L985" s="32">
        <v>4.5846667289733887</v>
      </c>
      <c r="M985" s="33">
        <v>0.63157892227172852</v>
      </c>
    </row>
    <row r="986" spans="1:13" x14ac:dyDescent="0.25">
      <c r="A986" s="11" t="str">
        <f t="shared" si="80"/>
        <v>NZL_1985</v>
      </c>
      <c r="B986" t="s">
        <v>27</v>
      </c>
      <c r="C986" s="8" t="s">
        <v>59</v>
      </c>
      <c r="D986" s="4">
        <v>1985</v>
      </c>
      <c r="E986" s="30">
        <f t="shared" si="79"/>
        <v>4.3946066300074262</v>
      </c>
      <c r="F986" s="31">
        <f t="shared" si="81"/>
        <v>5.639423131942749</v>
      </c>
      <c r="G986" s="32">
        <v>5.9375</v>
      </c>
      <c r="H986" s="32">
        <v>5.341346263885498</v>
      </c>
      <c r="I986" s="30">
        <v>7.186833381652832</v>
      </c>
      <c r="J986" s="31">
        <f t="shared" si="82"/>
        <v>2.6339867115020752</v>
      </c>
      <c r="K986" s="32">
        <v>3.2857143878936768</v>
      </c>
      <c r="L986" s="32">
        <v>3.9846668243408203</v>
      </c>
      <c r="M986" s="33">
        <v>0.63157892227172852</v>
      </c>
    </row>
    <row r="987" spans="1:13" x14ac:dyDescent="0.25">
      <c r="A987" s="11" t="str">
        <f t="shared" si="80"/>
        <v>NZL_1986</v>
      </c>
      <c r="B987" t="s">
        <v>27</v>
      </c>
      <c r="C987" s="8" t="s">
        <v>59</v>
      </c>
      <c r="D987" s="4">
        <v>1986</v>
      </c>
      <c r="E987" s="30">
        <f t="shared" si="79"/>
        <v>4.2946066459019976</v>
      </c>
      <c r="F987" s="31">
        <f t="shared" si="81"/>
        <v>5.639423131942749</v>
      </c>
      <c r="G987" s="32">
        <v>5.9375</v>
      </c>
      <c r="H987" s="32">
        <v>5.341346263885498</v>
      </c>
      <c r="I987" s="30">
        <v>7.186833381652832</v>
      </c>
      <c r="J987" s="31">
        <f t="shared" si="82"/>
        <v>2.4339867432912192</v>
      </c>
      <c r="K987" s="32">
        <v>3.2857143878936768</v>
      </c>
      <c r="L987" s="32">
        <v>3.384666919708252</v>
      </c>
      <c r="M987" s="33">
        <v>0.63157892227172852</v>
      </c>
    </row>
    <row r="988" spans="1:13" x14ac:dyDescent="0.25">
      <c r="A988" s="11" t="str">
        <f t="shared" si="80"/>
        <v>NZL_1987</v>
      </c>
      <c r="B988" t="s">
        <v>27</v>
      </c>
      <c r="C988" s="8" t="s">
        <v>59</v>
      </c>
      <c r="D988" s="4">
        <v>1987</v>
      </c>
      <c r="E988" s="30">
        <f t="shared" si="79"/>
        <v>3.993798534075419</v>
      </c>
      <c r="F988" s="31">
        <f t="shared" si="81"/>
        <v>5.4144232273101807</v>
      </c>
      <c r="G988" s="32">
        <v>5.9375</v>
      </c>
      <c r="H988" s="32">
        <v>4.8913464546203613</v>
      </c>
      <c r="I988" s="30">
        <v>6.4319849014282227</v>
      </c>
      <c r="J988" s="31">
        <f t="shared" si="82"/>
        <v>2.2339866161346436</v>
      </c>
      <c r="K988" s="32">
        <v>3.2857143878936768</v>
      </c>
      <c r="L988" s="32">
        <v>2.7846665382385254</v>
      </c>
      <c r="M988" s="33">
        <v>0.63157892227172852</v>
      </c>
    </row>
    <row r="989" spans="1:13" x14ac:dyDescent="0.25">
      <c r="A989" s="11" t="str">
        <f t="shared" si="80"/>
        <v>NZL_1988</v>
      </c>
      <c r="B989" t="s">
        <v>27</v>
      </c>
      <c r="C989" s="8" t="s">
        <v>59</v>
      </c>
      <c r="D989" s="4">
        <v>1988</v>
      </c>
      <c r="E989" s="30">
        <f t="shared" si="79"/>
        <v>3.5513237516085305</v>
      </c>
      <c r="F989" s="31">
        <f t="shared" si="81"/>
        <v>4.889423131942749</v>
      </c>
      <c r="G989" s="32">
        <v>5.9375</v>
      </c>
      <c r="H989" s="32">
        <v>3.841346263885498</v>
      </c>
      <c r="I989" s="30">
        <v>6.4271364212036133</v>
      </c>
      <c r="J989" s="31">
        <f t="shared" si="82"/>
        <v>1.7006532748540242</v>
      </c>
      <c r="K989" s="32">
        <v>3.2857143878936768</v>
      </c>
      <c r="L989" s="32">
        <v>1.1846665143966675</v>
      </c>
      <c r="M989" s="33">
        <v>0.63157892227172852</v>
      </c>
    </row>
    <row r="990" spans="1:13" x14ac:dyDescent="0.25">
      <c r="A990" s="11" t="str">
        <f t="shared" si="80"/>
        <v>NZL_1989</v>
      </c>
      <c r="B990" t="s">
        <v>27</v>
      </c>
      <c r="C990" s="8" t="s">
        <v>59</v>
      </c>
      <c r="D990" s="4">
        <v>1989</v>
      </c>
      <c r="E990" s="30">
        <f t="shared" si="79"/>
        <v>3.4505156874656677</v>
      </c>
      <c r="F990" s="31">
        <f t="shared" si="81"/>
        <v>4.889423131942749</v>
      </c>
      <c r="G990" s="32">
        <v>5.9375</v>
      </c>
      <c r="H990" s="32">
        <v>3.841346263885498</v>
      </c>
      <c r="I990" s="30">
        <v>6.4222879409790039</v>
      </c>
      <c r="J990" s="31">
        <f t="shared" si="82"/>
        <v>1.5006533066431682</v>
      </c>
      <c r="K990" s="32">
        <v>3.2857143878936768</v>
      </c>
      <c r="L990" s="32">
        <v>0.58466660976409912</v>
      </c>
      <c r="M990" s="33">
        <v>0.63157892227172852</v>
      </c>
    </row>
    <row r="991" spans="1:13" x14ac:dyDescent="0.25">
      <c r="A991" s="11" t="str">
        <f t="shared" si="80"/>
        <v>NZL_1990</v>
      </c>
      <c r="B991" t="s">
        <v>27</v>
      </c>
      <c r="C991" s="8" t="s">
        <v>59</v>
      </c>
      <c r="D991" s="4">
        <v>1990</v>
      </c>
      <c r="E991" s="30">
        <f t="shared" si="79"/>
        <v>3.1719297766685486</v>
      </c>
      <c r="F991" s="31">
        <f t="shared" si="81"/>
        <v>4.889423131942749</v>
      </c>
      <c r="G991" s="32">
        <v>5.9375</v>
      </c>
      <c r="H991" s="32">
        <v>3.841346263885498</v>
      </c>
      <c r="I991" s="30">
        <v>4.7507724761962891</v>
      </c>
      <c r="J991" s="31">
        <f t="shared" si="82"/>
        <v>1.5006533066431682</v>
      </c>
      <c r="K991" s="32">
        <v>3.2857143878936768</v>
      </c>
      <c r="L991" s="32">
        <v>0.58466660976409912</v>
      </c>
      <c r="M991" s="33">
        <v>0.63157892227172852</v>
      </c>
    </row>
    <row r="992" spans="1:13" x14ac:dyDescent="0.25">
      <c r="A992" s="11" t="str">
        <f t="shared" si="80"/>
        <v>NZL_1991</v>
      </c>
      <c r="B992" t="s">
        <v>27</v>
      </c>
      <c r="C992" s="8" t="s">
        <v>59</v>
      </c>
      <c r="D992" s="4">
        <v>1991</v>
      </c>
      <c r="E992" s="30">
        <f t="shared" si="79"/>
        <v>2.9916773041089377</v>
      </c>
      <c r="F992" s="31">
        <f t="shared" si="81"/>
        <v>4.889423131942749</v>
      </c>
      <c r="G992" s="32">
        <v>5.9375</v>
      </c>
      <c r="H992" s="32">
        <v>3.841346263885498</v>
      </c>
      <c r="I992" s="30">
        <v>3.669257640838623</v>
      </c>
      <c r="J992" s="31">
        <f t="shared" si="82"/>
        <v>1.5006533066431682</v>
      </c>
      <c r="K992" s="32">
        <v>3.2857143878936768</v>
      </c>
      <c r="L992" s="32">
        <v>0.58466660976409912</v>
      </c>
      <c r="M992" s="33">
        <v>0.63157892227172852</v>
      </c>
    </row>
    <row r="993" spans="1:13" x14ac:dyDescent="0.25">
      <c r="A993" s="11" t="str">
        <f t="shared" si="80"/>
        <v>NZL_1992</v>
      </c>
      <c r="B993" t="s">
        <v>27</v>
      </c>
      <c r="C993" s="8" t="s">
        <v>59</v>
      </c>
      <c r="D993" s="4">
        <v>1992</v>
      </c>
      <c r="E993" s="30">
        <f t="shared" si="79"/>
        <v>2.9853136738141379</v>
      </c>
      <c r="F993" s="31">
        <f t="shared" si="81"/>
        <v>4.889423131942749</v>
      </c>
      <c r="G993" s="32">
        <v>5.9375</v>
      </c>
      <c r="H993" s="32">
        <v>3.841346263885498</v>
      </c>
      <c r="I993" s="30">
        <v>3.6310758590698242</v>
      </c>
      <c r="J993" s="31">
        <f t="shared" si="82"/>
        <v>1.5006533066431682</v>
      </c>
      <c r="K993" s="32">
        <v>3.2857143878936768</v>
      </c>
      <c r="L993" s="32">
        <v>0.58466660976409912</v>
      </c>
      <c r="M993" s="33">
        <v>0.63157892227172852</v>
      </c>
    </row>
    <row r="994" spans="1:13" x14ac:dyDescent="0.25">
      <c r="A994" s="11" t="str">
        <f t="shared" si="80"/>
        <v>NZL_1993</v>
      </c>
      <c r="B994" t="s">
        <v>27</v>
      </c>
      <c r="C994" s="8" t="s">
        <v>59</v>
      </c>
      <c r="D994" s="4">
        <v>1993</v>
      </c>
      <c r="E994" s="30">
        <f t="shared" si="79"/>
        <v>2.7465055982271829</v>
      </c>
      <c r="F994" s="31">
        <f t="shared" si="81"/>
        <v>4.3685898780822754</v>
      </c>
      <c r="G994" s="32">
        <v>5.2708334922790527</v>
      </c>
      <c r="H994" s="32">
        <v>3.466346263885498</v>
      </c>
      <c r="I994" s="30">
        <v>3.614893913269043</v>
      </c>
      <c r="J994" s="31">
        <f t="shared" si="82"/>
        <v>1.3756533066431682</v>
      </c>
      <c r="K994" s="32">
        <v>2.9107143878936768</v>
      </c>
      <c r="L994" s="32">
        <v>0.58466660976409912</v>
      </c>
      <c r="M994" s="33">
        <v>0.63157892227172852</v>
      </c>
    </row>
    <row r="995" spans="1:13" x14ac:dyDescent="0.25">
      <c r="A995" s="11" t="str">
        <f t="shared" si="80"/>
        <v>NZL_1994</v>
      </c>
      <c r="B995" t="s">
        <v>27</v>
      </c>
      <c r="C995" s="8" t="s">
        <v>59</v>
      </c>
      <c r="D995" s="4">
        <v>1994</v>
      </c>
      <c r="E995" s="30">
        <f t="shared" si="79"/>
        <v>2.3953641851743064</v>
      </c>
      <c r="F995" s="31">
        <f t="shared" si="81"/>
        <v>4.076923131942749</v>
      </c>
      <c r="G995" s="32">
        <v>4.6875</v>
      </c>
      <c r="H995" s="32">
        <v>3.466346263885498</v>
      </c>
      <c r="I995" s="30">
        <v>3.591378927230835</v>
      </c>
      <c r="J995" s="31">
        <f t="shared" si="82"/>
        <v>0.87565330664316809</v>
      </c>
      <c r="K995" s="32">
        <v>1.4107143878936768</v>
      </c>
      <c r="L995" s="32">
        <v>0.58466660976409912</v>
      </c>
      <c r="M995" s="33">
        <v>0.63157892227172852</v>
      </c>
    </row>
    <row r="996" spans="1:13" x14ac:dyDescent="0.25">
      <c r="A996" s="11" t="str">
        <f t="shared" si="80"/>
        <v>NZL_1995</v>
      </c>
      <c r="B996" t="s">
        <v>27</v>
      </c>
      <c r="C996" s="8" t="s">
        <v>59</v>
      </c>
      <c r="D996" s="4">
        <v>1995</v>
      </c>
      <c r="E996" s="30">
        <f t="shared" si="79"/>
        <v>2.3940005103747048</v>
      </c>
      <c r="F996" s="31">
        <f t="shared" si="81"/>
        <v>4.076923131942749</v>
      </c>
      <c r="G996" s="32">
        <v>4.6875</v>
      </c>
      <c r="H996" s="32">
        <v>3.466346263885498</v>
      </c>
      <c r="I996" s="30">
        <v>3.5831968784332275</v>
      </c>
      <c r="J996" s="31">
        <f t="shared" si="82"/>
        <v>0.87565330664316809</v>
      </c>
      <c r="K996" s="32">
        <v>1.4107143878936768</v>
      </c>
      <c r="L996" s="32">
        <v>0.58466660976409912</v>
      </c>
      <c r="M996" s="33">
        <v>0.63157892227172852</v>
      </c>
    </row>
    <row r="997" spans="1:13" x14ac:dyDescent="0.25">
      <c r="A997" s="11" t="str">
        <f t="shared" si="80"/>
        <v>NZL_1996</v>
      </c>
      <c r="B997" t="s">
        <v>27</v>
      </c>
      <c r="C997" s="8" t="s">
        <v>59</v>
      </c>
      <c r="D997" s="4">
        <v>1996</v>
      </c>
      <c r="E997" s="30">
        <f t="shared" si="79"/>
        <v>2.3919146656990051</v>
      </c>
      <c r="F997" s="31">
        <f t="shared" si="81"/>
        <v>4.076923131942749</v>
      </c>
      <c r="G997" s="32">
        <v>4.6875</v>
      </c>
      <c r="H997" s="32">
        <v>3.466346263885498</v>
      </c>
      <c r="I997" s="30">
        <v>3.5706818103790283</v>
      </c>
      <c r="J997" s="31">
        <f t="shared" si="82"/>
        <v>0.87565330664316809</v>
      </c>
      <c r="K997" s="32">
        <v>1.4107143878936768</v>
      </c>
      <c r="L997" s="32">
        <v>0.58466660976409912</v>
      </c>
      <c r="M997" s="33">
        <v>0.63157892227172852</v>
      </c>
    </row>
    <row r="998" spans="1:13" x14ac:dyDescent="0.25">
      <c r="A998" s="11" t="str">
        <f t="shared" si="80"/>
        <v>NZL_1997</v>
      </c>
      <c r="B998" t="s">
        <v>27</v>
      </c>
      <c r="C998" s="8" t="s">
        <v>59</v>
      </c>
      <c r="D998" s="4">
        <v>1997</v>
      </c>
      <c r="E998" s="30">
        <f t="shared" si="79"/>
        <v>1.9379399418830872</v>
      </c>
      <c r="F998" s="31">
        <f t="shared" si="81"/>
        <v>3.7435898780822754</v>
      </c>
      <c r="G998" s="32">
        <v>4.0208334922790527</v>
      </c>
      <c r="H998" s="32">
        <v>3.466346263885498</v>
      </c>
      <c r="I998" s="30">
        <v>3.5134999752044678</v>
      </c>
      <c r="J998" s="31">
        <f t="shared" si="82"/>
        <v>0.20898663997650146</v>
      </c>
      <c r="K998" s="32">
        <v>1.4107143878936768</v>
      </c>
      <c r="L998" s="32">
        <v>-1.4153333902359009</v>
      </c>
      <c r="M998" s="33">
        <v>0.63157892227172852</v>
      </c>
    </row>
    <row r="999" spans="1:13" x14ac:dyDescent="0.25">
      <c r="A999" s="11" t="str">
        <f t="shared" si="80"/>
        <v>NZL_1998</v>
      </c>
      <c r="B999" t="s">
        <v>27</v>
      </c>
      <c r="C999" s="8" t="s">
        <v>59</v>
      </c>
      <c r="D999" s="4">
        <v>1998</v>
      </c>
      <c r="E999" s="30">
        <f t="shared" si="79"/>
        <v>1.8228565653165181</v>
      </c>
      <c r="F999" s="31">
        <f t="shared" si="81"/>
        <v>3.3998397588729858</v>
      </c>
      <c r="G999" s="32">
        <v>3.5208332538604736</v>
      </c>
      <c r="H999" s="32">
        <v>3.278846263885498</v>
      </c>
      <c r="I999" s="30">
        <v>3.5104999542236328</v>
      </c>
      <c r="J999" s="31">
        <f t="shared" si="82"/>
        <v>0.20898663997650146</v>
      </c>
      <c r="K999" s="32">
        <v>1.4107143878936768</v>
      </c>
      <c r="L999" s="32">
        <v>-1.4153333902359009</v>
      </c>
      <c r="M999" s="33">
        <v>0.63157892227172852</v>
      </c>
    </row>
    <row r="1000" spans="1:13" x14ac:dyDescent="0.25">
      <c r="A1000" s="11" t="str">
        <f t="shared" si="80"/>
        <v>NZL_1999</v>
      </c>
      <c r="B1000" t="s">
        <v>27</v>
      </c>
      <c r="C1000" s="8" t="s">
        <v>59</v>
      </c>
      <c r="D1000" s="4">
        <v>1999</v>
      </c>
      <c r="E1000" s="30">
        <f t="shared" si="79"/>
        <v>1.7142176826794941</v>
      </c>
      <c r="F1000" s="31">
        <f t="shared" si="81"/>
        <v>3.0873397588729858</v>
      </c>
      <c r="G1000" s="32">
        <v>3.5208332538604736</v>
      </c>
      <c r="H1000" s="32">
        <v>2.653846263885498</v>
      </c>
      <c r="I1000" s="30">
        <v>3.4836666584014893</v>
      </c>
      <c r="J1000" s="31">
        <f t="shared" si="82"/>
        <v>0.20898663997650146</v>
      </c>
      <c r="K1000" s="32">
        <v>1.4107143878936768</v>
      </c>
      <c r="L1000" s="32">
        <v>-1.4153333902359009</v>
      </c>
      <c r="M1000" s="33">
        <v>0.63157892227172852</v>
      </c>
    </row>
    <row r="1001" spans="1:13" x14ac:dyDescent="0.25">
      <c r="A1001" s="11" t="str">
        <f t="shared" si="80"/>
        <v>NZL_2000</v>
      </c>
      <c r="B1001" t="s">
        <v>27</v>
      </c>
      <c r="C1001" s="8" t="s">
        <v>59</v>
      </c>
      <c r="D1001" s="4">
        <v>2000</v>
      </c>
      <c r="E1001" s="30">
        <f t="shared" si="79"/>
        <v>1.709745466709137</v>
      </c>
      <c r="F1001" s="31">
        <f t="shared" si="81"/>
        <v>3.0873397588729858</v>
      </c>
      <c r="G1001" s="32">
        <v>3.5208332538604736</v>
      </c>
      <c r="H1001" s="32">
        <v>2.653846263885498</v>
      </c>
      <c r="I1001" s="30">
        <v>3.4568333625793457</v>
      </c>
      <c r="J1001" s="31">
        <f t="shared" si="82"/>
        <v>0.20898663997650146</v>
      </c>
      <c r="K1001" s="32">
        <v>1.4107143878936768</v>
      </c>
      <c r="L1001" s="32">
        <v>-1.4153333902359009</v>
      </c>
      <c r="M1001" s="33">
        <v>0.63157892227172852</v>
      </c>
    </row>
    <row r="1002" spans="1:13" x14ac:dyDescent="0.25">
      <c r="A1002" s="11" t="str">
        <f t="shared" si="80"/>
        <v>NZL_2001</v>
      </c>
      <c r="B1002" t="s">
        <v>27</v>
      </c>
      <c r="C1002" s="8" t="s">
        <v>59</v>
      </c>
      <c r="D1002" s="4">
        <v>2001</v>
      </c>
      <c r="E1002" s="30">
        <f t="shared" si="79"/>
        <v>1.704189916451772</v>
      </c>
      <c r="F1002" s="31">
        <f t="shared" si="81"/>
        <v>3.0873397588729858</v>
      </c>
      <c r="G1002" s="32">
        <v>3.5208332538604736</v>
      </c>
      <c r="H1002" s="32">
        <v>2.653846263885498</v>
      </c>
      <c r="I1002" s="30">
        <v>3.4235000610351563</v>
      </c>
      <c r="J1002" s="31">
        <f t="shared" si="82"/>
        <v>0.20898663997650146</v>
      </c>
      <c r="K1002" s="32">
        <v>1.4107143878936768</v>
      </c>
      <c r="L1002" s="32">
        <v>-1.4153333902359009</v>
      </c>
      <c r="M1002" s="33">
        <v>0.63157892227172852</v>
      </c>
    </row>
    <row r="1003" spans="1:13" x14ac:dyDescent="0.25">
      <c r="A1003" s="11" t="str">
        <f t="shared" si="80"/>
        <v>NZL_2002</v>
      </c>
      <c r="B1003" t="s">
        <v>27</v>
      </c>
      <c r="C1003" s="8" t="s">
        <v>59</v>
      </c>
      <c r="D1003" s="4">
        <v>2002</v>
      </c>
      <c r="E1003" s="30">
        <f t="shared" si="79"/>
        <v>2.1178843776384988</v>
      </c>
      <c r="F1003" s="31">
        <f t="shared" si="81"/>
        <v>3.0873397588729858</v>
      </c>
      <c r="G1003" s="32">
        <v>3.5208332538604736</v>
      </c>
      <c r="H1003" s="32">
        <v>2.653846263885498</v>
      </c>
      <c r="I1003" s="30">
        <v>3.4156668186187744</v>
      </c>
      <c r="J1003" s="31">
        <f t="shared" si="82"/>
        <v>1.0389866431554158</v>
      </c>
      <c r="K1003" s="32">
        <v>1.4107143878936768</v>
      </c>
      <c r="L1003" s="32">
        <v>1.0746666193008423</v>
      </c>
      <c r="M1003" s="33">
        <v>0.63157892227172852</v>
      </c>
    </row>
    <row r="1004" spans="1:13" x14ac:dyDescent="0.25">
      <c r="A1004" s="11" t="str">
        <f t="shared" si="80"/>
        <v>NZL_2003</v>
      </c>
      <c r="B1004" t="s">
        <v>27</v>
      </c>
      <c r="C1004" s="8" t="s">
        <v>59</v>
      </c>
      <c r="D1004" s="4">
        <v>2003</v>
      </c>
      <c r="E1004" s="30">
        <f t="shared" si="79"/>
        <v>1.9672732551892598</v>
      </c>
      <c r="F1004" s="31">
        <f t="shared" si="81"/>
        <v>2.639423131942749</v>
      </c>
      <c r="G1004" s="32">
        <v>2.625</v>
      </c>
      <c r="H1004" s="32">
        <v>2.653846263885498</v>
      </c>
      <c r="I1004" s="30">
        <v>3.4078333377838135</v>
      </c>
      <c r="J1004" s="31">
        <f t="shared" si="82"/>
        <v>1.0389866431554158</v>
      </c>
      <c r="K1004" s="32">
        <v>1.4107143878936768</v>
      </c>
      <c r="L1004" s="32">
        <v>1.0746666193008423</v>
      </c>
      <c r="M1004" s="33">
        <v>0.63157892227172852</v>
      </c>
    </row>
    <row r="1005" spans="1:13" x14ac:dyDescent="0.25">
      <c r="A1005" s="11" t="str">
        <f t="shared" si="80"/>
        <v>NZL_2004</v>
      </c>
      <c r="B1005" t="s">
        <v>27</v>
      </c>
      <c r="C1005" s="8" t="s">
        <v>59</v>
      </c>
      <c r="D1005" s="4">
        <v>2004</v>
      </c>
      <c r="E1005" s="30">
        <f t="shared" si="79"/>
        <v>1.9194162885348003</v>
      </c>
      <c r="F1005" s="31">
        <f t="shared" si="81"/>
        <v>2.514423131942749</v>
      </c>
      <c r="G1005" s="32">
        <v>2.375</v>
      </c>
      <c r="H1005" s="32">
        <v>2.653846263885498</v>
      </c>
      <c r="I1005" s="30">
        <v>3.4211666584014893</v>
      </c>
      <c r="J1005" s="31">
        <f t="shared" si="82"/>
        <v>1.022161602973938</v>
      </c>
      <c r="K1005" s="32">
        <v>1.4107143878936768</v>
      </c>
      <c r="L1005" s="32">
        <v>1.0241914987564087</v>
      </c>
      <c r="M1005" s="33">
        <v>0.63157892227172852</v>
      </c>
    </row>
    <row r="1006" spans="1:13" x14ac:dyDescent="0.25">
      <c r="A1006" s="11" t="str">
        <f t="shared" si="80"/>
        <v>NZL_2005</v>
      </c>
      <c r="B1006" t="s">
        <v>27</v>
      </c>
      <c r="C1006" s="8" t="s">
        <v>59</v>
      </c>
      <c r="D1006" s="4">
        <v>2005</v>
      </c>
      <c r="E1006" s="30">
        <f t="shared" si="79"/>
        <v>1.8090593616167705</v>
      </c>
      <c r="F1006" s="31">
        <f t="shared" si="81"/>
        <v>2.514423131942749</v>
      </c>
      <c r="G1006" s="32">
        <v>2.375</v>
      </c>
      <c r="H1006" s="32">
        <v>2.653846263885498</v>
      </c>
      <c r="I1006" s="30">
        <v>3.184499979019165</v>
      </c>
      <c r="J1006" s="31">
        <f t="shared" si="82"/>
        <v>0.88033664226531982</v>
      </c>
      <c r="K1006" s="32">
        <v>1.0357143878936768</v>
      </c>
      <c r="L1006" s="32">
        <v>0.9737166166305542</v>
      </c>
      <c r="M1006" s="33">
        <v>0.63157892227172852</v>
      </c>
    </row>
    <row r="1007" spans="1:13" x14ac:dyDescent="0.25">
      <c r="A1007" s="11" t="str">
        <f t="shared" si="80"/>
        <v>NZL_2006</v>
      </c>
      <c r="B1007" t="s">
        <v>27</v>
      </c>
      <c r="C1007" s="8" t="s">
        <v>59</v>
      </c>
      <c r="D1007" s="4">
        <v>2006</v>
      </c>
      <c r="E1007" s="30">
        <f t="shared" si="79"/>
        <v>1.8444246252377827</v>
      </c>
      <c r="F1007" s="31">
        <f t="shared" si="81"/>
        <v>2.514423131942749</v>
      </c>
      <c r="G1007" s="32">
        <v>2.375</v>
      </c>
      <c r="H1007" s="32">
        <v>2.653846263885498</v>
      </c>
      <c r="I1007" s="30">
        <v>3.4471666812896729</v>
      </c>
      <c r="J1007" s="31">
        <f t="shared" si="82"/>
        <v>0.86351160208384192</v>
      </c>
      <c r="K1007" s="32">
        <v>1.0357143878936768</v>
      </c>
      <c r="L1007" s="32">
        <v>0.92324149608612061</v>
      </c>
      <c r="M1007" s="33">
        <v>0.63157892227172852</v>
      </c>
    </row>
    <row r="1008" spans="1:13" x14ac:dyDescent="0.25">
      <c r="A1008" s="11" t="str">
        <f t="shared" si="80"/>
        <v>NZL_2007</v>
      </c>
      <c r="B1008" t="s">
        <v>27</v>
      </c>
      <c r="C1008" s="8" t="s">
        <v>59</v>
      </c>
      <c r="D1008" s="4">
        <v>2007</v>
      </c>
      <c r="E1008" s="30">
        <f t="shared" si="79"/>
        <v>1.6922899285952251</v>
      </c>
      <c r="F1008" s="31">
        <f t="shared" si="81"/>
        <v>2.076923131942749</v>
      </c>
      <c r="G1008" s="32">
        <v>2</v>
      </c>
      <c r="H1008" s="32">
        <v>2.153846263885498</v>
      </c>
      <c r="I1008" s="30">
        <v>3.4598333835601807</v>
      </c>
      <c r="J1008" s="31">
        <f t="shared" si="82"/>
        <v>0.84668664137522376</v>
      </c>
      <c r="K1008" s="32">
        <v>1.0357143878936768</v>
      </c>
      <c r="L1008" s="32">
        <v>0.87276661396026611</v>
      </c>
      <c r="M1008" s="33">
        <v>0.63157892227172852</v>
      </c>
    </row>
    <row r="1009" spans="1:13" x14ac:dyDescent="0.25">
      <c r="A1009" s="11" t="str">
        <f t="shared" si="80"/>
        <v>NZL_2008</v>
      </c>
      <c r="B1009" t="s">
        <v>27</v>
      </c>
      <c r="C1009" s="8" t="s">
        <v>59</v>
      </c>
      <c r="D1009" s="4">
        <v>2008</v>
      </c>
      <c r="E1009" s="30">
        <f t="shared" si="79"/>
        <v>1.9367037812868755</v>
      </c>
      <c r="F1009" s="31">
        <f t="shared" si="81"/>
        <v>2.076923131942749</v>
      </c>
      <c r="G1009" s="32">
        <v>2</v>
      </c>
      <c r="H1009" s="32">
        <v>2.153846263885498</v>
      </c>
      <c r="I1009" s="30">
        <v>2.6921665668487549</v>
      </c>
      <c r="J1009" s="31">
        <f t="shared" si="82"/>
        <v>1.5914032856623332</v>
      </c>
      <c r="K1009" s="32">
        <v>3.2857143878936768</v>
      </c>
      <c r="L1009" s="32">
        <v>0.85691654682159424</v>
      </c>
      <c r="M1009" s="33">
        <v>0.63157892227172852</v>
      </c>
    </row>
    <row r="1010" spans="1:13" x14ac:dyDescent="0.25">
      <c r="A1010" s="11" t="str">
        <f t="shared" si="80"/>
        <v>NZL_2009</v>
      </c>
      <c r="B1010" t="s">
        <v>27</v>
      </c>
      <c r="C1010" s="8" t="s">
        <v>59</v>
      </c>
      <c r="D1010" s="4">
        <v>2009</v>
      </c>
      <c r="E1010" s="30">
        <f t="shared" si="79"/>
        <v>1.9311177134513855</v>
      </c>
      <c r="F1010" s="31">
        <f t="shared" si="81"/>
        <v>2.076923131942749</v>
      </c>
      <c r="G1010" s="32">
        <v>2</v>
      </c>
      <c r="H1010" s="32">
        <v>2.153846263885498</v>
      </c>
      <c r="I1010" s="30">
        <v>2.6744999885559082</v>
      </c>
      <c r="J1010" s="31">
        <f t="shared" si="82"/>
        <v>1.5861200094223022</v>
      </c>
      <c r="K1010" s="32">
        <v>3.2857143878936768</v>
      </c>
      <c r="L1010" s="32">
        <v>0.84106671810150146</v>
      </c>
      <c r="M1010" s="33">
        <v>0.63157892227172852</v>
      </c>
    </row>
    <row r="1011" spans="1:13" x14ac:dyDescent="0.25">
      <c r="A1011" s="11" t="str">
        <f t="shared" si="80"/>
        <v>NZL_2010</v>
      </c>
      <c r="B1011" t="s">
        <v>27</v>
      </c>
      <c r="C1011" s="8" t="s">
        <v>59</v>
      </c>
      <c r="D1011" s="4">
        <v>2010</v>
      </c>
      <c r="E1011" s="30">
        <f t="shared" si="79"/>
        <v>1.8405176997184753</v>
      </c>
      <c r="F1011" s="31">
        <f t="shared" si="81"/>
        <v>2.076923131942749</v>
      </c>
      <c r="G1011" s="32">
        <v>2</v>
      </c>
      <c r="H1011" s="32">
        <v>2.153846263885498</v>
      </c>
      <c r="I1011" s="30">
        <v>2.1467499732971191</v>
      </c>
      <c r="J1011" s="31">
        <f t="shared" si="82"/>
        <v>1.5808366537094116</v>
      </c>
      <c r="K1011" s="32">
        <v>3.2857143878936768</v>
      </c>
      <c r="L1011" s="32">
        <v>0.82521665096282959</v>
      </c>
      <c r="M1011" s="33">
        <v>0.63157892227172852</v>
      </c>
    </row>
    <row r="1012" spans="1:13" x14ac:dyDescent="0.25">
      <c r="A1012" s="11" t="str">
        <f t="shared" si="80"/>
        <v>NZL_2011</v>
      </c>
      <c r="B1012" t="s">
        <v>27</v>
      </c>
      <c r="C1012" s="8" t="s">
        <v>59</v>
      </c>
      <c r="D1012" s="4">
        <v>2011</v>
      </c>
      <c r="E1012" s="30">
        <f t="shared" si="79"/>
        <v>1.7776954770088196</v>
      </c>
      <c r="F1012" s="31">
        <f t="shared" si="81"/>
        <v>2.076923131942749</v>
      </c>
      <c r="G1012" s="32">
        <v>2</v>
      </c>
      <c r="H1012" s="32">
        <v>2.153846263885498</v>
      </c>
      <c r="I1012" s="30">
        <v>1.7856667041778564</v>
      </c>
      <c r="J1012" s="31">
        <f t="shared" si="82"/>
        <v>1.575553297996521</v>
      </c>
      <c r="K1012" s="32">
        <v>3.2857143878936768</v>
      </c>
      <c r="L1012" s="32">
        <v>0.80936658382415771</v>
      </c>
      <c r="M1012" s="33">
        <v>0.63157892227172852</v>
      </c>
    </row>
    <row r="1013" spans="1:13" x14ac:dyDescent="0.25">
      <c r="A1013" s="11" t="str">
        <f t="shared" si="80"/>
        <v>NZL_2012</v>
      </c>
      <c r="B1013" t="s">
        <v>27</v>
      </c>
      <c r="C1013" s="8" t="s">
        <v>59</v>
      </c>
      <c r="D1013" s="4">
        <v>2012</v>
      </c>
      <c r="E1013" s="30">
        <f t="shared" si="79"/>
        <v>1.7704287966092427</v>
      </c>
      <c r="F1013" s="31">
        <f t="shared" si="81"/>
        <v>2.076923131942749</v>
      </c>
      <c r="G1013" s="32">
        <v>2</v>
      </c>
      <c r="H1013" s="32">
        <v>2.153846263885498</v>
      </c>
      <c r="I1013" s="30">
        <v>1.7579166889190674</v>
      </c>
      <c r="J1013" s="31">
        <f t="shared" si="82"/>
        <v>1.5702699422836304</v>
      </c>
      <c r="K1013" s="32">
        <v>3.2857143878936768</v>
      </c>
      <c r="L1013" s="32">
        <v>0.79351651668548584</v>
      </c>
      <c r="M1013" s="33">
        <v>0.63157892227172852</v>
      </c>
    </row>
    <row r="1014" spans="1:13" x14ac:dyDescent="0.25">
      <c r="A1014" s="11" t="str">
        <f t="shared" si="80"/>
        <v>NZL_2013</v>
      </c>
      <c r="B1014" t="s">
        <v>27</v>
      </c>
      <c r="C1014" s="8" t="s">
        <v>59</v>
      </c>
      <c r="D1014" s="4">
        <v>2013</v>
      </c>
      <c r="E1014" s="30">
        <f t="shared" ref="E1014:E1087" si="84">IF(AND(G1014=".",H1014=".",I1014=".",K1014=".",L1014=".",M1014="."),".",AVERAGE(G1014,H1014,I1014,K1014,L1014,M1014))</f>
        <v>1.7631621559460957</v>
      </c>
      <c r="F1014" s="31">
        <f t="shared" si="81"/>
        <v>2.076923131942749</v>
      </c>
      <c r="G1014" s="32">
        <v>2</v>
      </c>
      <c r="H1014" s="32">
        <v>2.153846263885498</v>
      </c>
      <c r="I1014" s="30">
        <v>1.7301666736602783</v>
      </c>
      <c r="J1014" s="31">
        <f t="shared" si="82"/>
        <v>1.5649866660435994</v>
      </c>
      <c r="K1014" s="32">
        <v>3.2857143878936768</v>
      </c>
      <c r="L1014" s="32">
        <v>0.77766668796539307</v>
      </c>
      <c r="M1014" s="33">
        <v>0.63157892227172852</v>
      </c>
    </row>
    <row r="1015" spans="1:13" x14ac:dyDescent="0.25">
      <c r="A1015" s="11" t="str">
        <f t="shared" si="80"/>
        <v>NZL_2014</v>
      </c>
      <c r="B1015" t="s">
        <v>27</v>
      </c>
      <c r="C1015" s="8" t="s">
        <v>59</v>
      </c>
      <c r="D1015" s="4">
        <v>2014</v>
      </c>
      <c r="E1015" s="30">
        <f t="shared" ref="E1015:E1019" si="85">IF(AND(G1015=".",H1015=".",I1015=".",K1015=".",L1015=".",M1015="."),".",AVERAGE(G1015,H1015,I1015,K1015,L1015,M1015))</f>
        <v>1.7513993084430695</v>
      </c>
      <c r="F1015" s="31">
        <f t="shared" si="81"/>
        <v>2.0483846068382263</v>
      </c>
      <c r="G1015" s="32">
        <v>1.9580000638961792</v>
      </c>
      <c r="H1015" s="32">
        <v>2.1387691497802734</v>
      </c>
      <c r="I1015" s="30">
        <v>1.7301666736602783</v>
      </c>
      <c r="J1015" s="31">
        <f t="shared" si="82"/>
        <v>1.560486654440562</v>
      </c>
      <c r="K1015" s="32">
        <v>3.2857143878936768</v>
      </c>
      <c r="L1015" s="32">
        <v>0.76416665315628052</v>
      </c>
      <c r="M1015" s="33">
        <v>0.63157892227172852</v>
      </c>
    </row>
    <row r="1016" spans="1:13" x14ac:dyDescent="0.25">
      <c r="A1016" s="11" t="str">
        <f t="shared" si="80"/>
        <v>NZL_2015</v>
      </c>
      <c r="B1016" t="s">
        <v>27</v>
      </c>
      <c r="C1016" s="8" t="s">
        <v>59</v>
      </c>
      <c r="D1016" s="4">
        <v>2015</v>
      </c>
      <c r="E1016" s="30">
        <f t="shared" si="85"/>
        <v>1.7396364907423656</v>
      </c>
      <c r="F1016" s="31">
        <f t="shared" si="81"/>
        <v>2.0198461413383484</v>
      </c>
      <c r="G1016" s="32">
        <v>1.9160000085830688</v>
      </c>
      <c r="H1016" s="32">
        <v>2.1236922740936279</v>
      </c>
      <c r="I1016" s="30">
        <v>1.7301666736602783</v>
      </c>
      <c r="J1016" s="31">
        <f t="shared" si="82"/>
        <v>1.5559866627057393</v>
      </c>
      <c r="K1016" s="32">
        <v>3.2857143878936768</v>
      </c>
      <c r="L1016" s="32">
        <v>0.75066667795181274</v>
      </c>
      <c r="M1016" s="33">
        <v>0.63157892227172852</v>
      </c>
    </row>
    <row r="1017" spans="1:13" x14ac:dyDescent="0.25">
      <c r="A1017" s="11" t="str">
        <f t="shared" si="80"/>
        <v>NZL_2016</v>
      </c>
      <c r="B1017" t="s">
        <v>27</v>
      </c>
      <c r="C1017" s="8" t="s">
        <v>59</v>
      </c>
      <c r="D1017" s="4">
        <v>2016</v>
      </c>
      <c r="E1017" s="30">
        <f t="shared" si="85"/>
        <v>1.7278736730416615</v>
      </c>
      <c r="F1017" s="31">
        <f t="shared" si="81"/>
        <v>1.9913076758384705</v>
      </c>
      <c r="G1017" s="32">
        <v>1.8739999532699585</v>
      </c>
      <c r="H1017" s="32">
        <v>2.1086153984069824</v>
      </c>
      <c r="I1017" s="30">
        <v>1.7301666736602783</v>
      </c>
      <c r="J1017" s="31">
        <f t="shared" si="82"/>
        <v>1.5514866709709167</v>
      </c>
      <c r="K1017" s="32">
        <v>3.2857143878936768</v>
      </c>
      <c r="L1017" s="32">
        <v>0.73716670274734497</v>
      </c>
      <c r="M1017" s="33">
        <v>0.63157892227172852</v>
      </c>
    </row>
    <row r="1018" spans="1:13" x14ac:dyDescent="0.25">
      <c r="A1018" s="11" t="str">
        <f t="shared" si="80"/>
        <v>NZL_2017</v>
      </c>
      <c r="B1018" t="s">
        <v>27</v>
      </c>
      <c r="C1018" s="8" t="s">
        <v>59</v>
      </c>
      <c r="D1018" s="4">
        <v>2017</v>
      </c>
      <c r="E1018" s="30">
        <f t="shared" si="85"/>
        <v>1.7161108652750652</v>
      </c>
      <c r="F1018" s="31">
        <f t="shared" si="81"/>
        <v>1.9627692699432373</v>
      </c>
      <c r="G1018" s="32">
        <v>1.8320000171661377</v>
      </c>
      <c r="H1018" s="32">
        <v>2.0935385227203369</v>
      </c>
      <c r="I1018" s="30">
        <v>1.7301666736602783</v>
      </c>
      <c r="J1018" s="31">
        <f t="shared" si="82"/>
        <v>1.5469866593678792</v>
      </c>
      <c r="K1018" s="32">
        <v>3.2857143878936768</v>
      </c>
      <c r="L1018" s="32">
        <v>0.72366666793823242</v>
      </c>
      <c r="M1018" s="33">
        <v>0.63157892227172852</v>
      </c>
    </row>
    <row r="1019" spans="1:13" x14ac:dyDescent="0.25">
      <c r="A1019" s="11" t="str">
        <f t="shared" si="80"/>
        <v>NZL_2018</v>
      </c>
      <c r="B1019" t="s">
        <v>27</v>
      </c>
      <c r="C1019" s="8" t="s">
        <v>59</v>
      </c>
      <c r="D1019" s="4">
        <v>2018</v>
      </c>
      <c r="E1019" s="30">
        <f t="shared" si="85"/>
        <v>1.7043480475743611</v>
      </c>
      <c r="F1019" s="31">
        <f t="shared" si="81"/>
        <v>1.9342308044433594</v>
      </c>
      <c r="G1019" s="32">
        <v>1.7899999618530273</v>
      </c>
      <c r="H1019" s="32">
        <v>2.0784616470336914</v>
      </c>
      <c r="I1019" s="30">
        <v>1.7301666736602783</v>
      </c>
      <c r="J1019" s="31">
        <f t="shared" si="82"/>
        <v>1.5424866676330566</v>
      </c>
      <c r="K1019" s="32">
        <v>3.2857143878936768</v>
      </c>
      <c r="L1019" s="32">
        <v>0.71016669273376465</v>
      </c>
      <c r="M1019" s="33">
        <v>0.63157892227172852</v>
      </c>
    </row>
    <row r="1020" spans="1:13" x14ac:dyDescent="0.25">
      <c r="A1020" s="11" t="str">
        <f t="shared" si="80"/>
        <v>NOR_1975</v>
      </c>
      <c r="B1020" t="s">
        <v>28</v>
      </c>
      <c r="C1020" s="7" t="s">
        <v>60</v>
      </c>
      <c r="D1020" s="6">
        <v>1975</v>
      </c>
      <c r="E1020" s="34">
        <f t="shared" si="84"/>
        <v>5.3428452014923096</v>
      </c>
      <c r="F1020" s="35">
        <f t="shared" si="81"/>
        <v>3.952125072479248</v>
      </c>
      <c r="G1020" s="36">
        <v>4.4174108505249023</v>
      </c>
      <c r="H1020" s="36">
        <v>3.4868392944335938</v>
      </c>
      <c r="I1020" s="34">
        <v>5.6451663970947266</v>
      </c>
      <c r="J1020" s="35">
        <f t="shared" si="82"/>
        <v>6.1692182223002119</v>
      </c>
      <c r="K1020" s="36">
        <v>7.5437498092651367</v>
      </c>
      <c r="L1020" s="36">
        <v>5.0353331565856934</v>
      </c>
      <c r="M1020" s="37">
        <v>5.9285717010498047</v>
      </c>
    </row>
    <row r="1021" spans="1:13" x14ac:dyDescent="0.25">
      <c r="A1021" s="11" t="str">
        <f t="shared" si="80"/>
        <v>NOR_1976</v>
      </c>
      <c r="B1021" t="s">
        <v>28</v>
      </c>
      <c r="C1021" s="7" t="s">
        <v>60</v>
      </c>
      <c r="D1021" s="6">
        <v>1976</v>
      </c>
      <c r="E1021" s="34">
        <f t="shared" si="84"/>
        <v>5.3428452014923096</v>
      </c>
      <c r="F1021" s="35">
        <f t="shared" si="81"/>
        <v>3.952125072479248</v>
      </c>
      <c r="G1021" s="36">
        <v>4.4174108505249023</v>
      </c>
      <c r="H1021" s="36">
        <v>3.4868392944335938</v>
      </c>
      <c r="I1021" s="34">
        <v>5.6451663970947266</v>
      </c>
      <c r="J1021" s="35">
        <f t="shared" si="82"/>
        <v>6.1692182223002119</v>
      </c>
      <c r="K1021" s="36">
        <v>7.5437498092651367</v>
      </c>
      <c r="L1021" s="36">
        <v>5.0353331565856934</v>
      </c>
      <c r="M1021" s="37">
        <v>5.9285717010498047</v>
      </c>
    </row>
    <row r="1022" spans="1:13" x14ac:dyDescent="0.25">
      <c r="A1022" s="11" t="str">
        <f t="shared" si="80"/>
        <v>NOR_1977</v>
      </c>
      <c r="B1022" t="s">
        <v>28</v>
      </c>
      <c r="C1022" s="7" t="s">
        <v>60</v>
      </c>
      <c r="D1022" s="6">
        <v>1977</v>
      </c>
      <c r="E1022" s="34">
        <f t="shared" si="84"/>
        <v>5.3428452014923096</v>
      </c>
      <c r="F1022" s="35">
        <f t="shared" si="81"/>
        <v>3.952125072479248</v>
      </c>
      <c r="G1022" s="36">
        <v>4.4174108505249023</v>
      </c>
      <c r="H1022" s="36">
        <v>3.4868392944335938</v>
      </c>
      <c r="I1022" s="34">
        <v>5.6451663970947266</v>
      </c>
      <c r="J1022" s="35">
        <f t="shared" si="82"/>
        <v>6.1692182223002119</v>
      </c>
      <c r="K1022" s="36">
        <v>7.5437498092651367</v>
      </c>
      <c r="L1022" s="36">
        <v>5.0353331565856934</v>
      </c>
      <c r="M1022" s="37">
        <v>5.9285717010498047</v>
      </c>
    </row>
    <row r="1023" spans="1:13" x14ac:dyDescent="0.25">
      <c r="A1023" s="11" t="str">
        <f t="shared" si="80"/>
        <v>NOR_1978</v>
      </c>
      <c r="B1023" t="s">
        <v>28</v>
      </c>
      <c r="C1023" s="7" t="s">
        <v>60</v>
      </c>
      <c r="D1023" s="6">
        <v>1978</v>
      </c>
      <c r="E1023" s="34">
        <f t="shared" si="84"/>
        <v>5.3428452014923096</v>
      </c>
      <c r="F1023" s="35">
        <f t="shared" si="81"/>
        <v>3.952125072479248</v>
      </c>
      <c r="G1023" s="36">
        <v>4.4174108505249023</v>
      </c>
      <c r="H1023" s="36">
        <v>3.4868392944335938</v>
      </c>
      <c r="I1023" s="34">
        <v>5.6451663970947266</v>
      </c>
      <c r="J1023" s="35">
        <f t="shared" si="82"/>
        <v>6.1692182223002119</v>
      </c>
      <c r="K1023" s="36">
        <v>7.5437498092651367</v>
      </c>
      <c r="L1023" s="36">
        <v>5.0353331565856934</v>
      </c>
      <c r="M1023" s="37">
        <v>5.9285717010498047</v>
      </c>
    </row>
    <row r="1024" spans="1:13" x14ac:dyDescent="0.25">
      <c r="A1024" s="11" t="str">
        <f t="shared" si="80"/>
        <v>NOR_1979</v>
      </c>
      <c r="B1024" t="s">
        <v>28</v>
      </c>
      <c r="C1024" s="7" t="s">
        <v>60</v>
      </c>
      <c r="D1024" s="6">
        <v>1979</v>
      </c>
      <c r="E1024" s="34">
        <f t="shared" si="84"/>
        <v>5.3428452014923096</v>
      </c>
      <c r="F1024" s="35">
        <f t="shared" si="81"/>
        <v>3.952125072479248</v>
      </c>
      <c r="G1024" s="36">
        <v>4.4174108505249023</v>
      </c>
      <c r="H1024" s="36">
        <v>3.4868392944335938</v>
      </c>
      <c r="I1024" s="34">
        <v>5.6451663970947266</v>
      </c>
      <c r="J1024" s="35">
        <f t="shared" si="82"/>
        <v>6.1692182223002119</v>
      </c>
      <c r="K1024" s="36">
        <v>7.5437498092651367</v>
      </c>
      <c r="L1024" s="36">
        <v>5.0353331565856934</v>
      </c>
      <c r="M1024" s="37">
        <v>5.9285717010498047</v>
      </c>
    </row>
    <row r="1025" spans="1:13" x14ac:dyDescent="0.25">
      <c r="A1025" s="11" t="str">
        <f t="shared" si="80"/>
        <v>NOR_1980</v>
      </c>
      <c r="B1025" t="s">
        <v>28</v>
      </c>
      <c r="C1025" s="7" t="s">
        <v>60</v>
      </c>
      <c r="D1025" s="6">
        <v>1980</v>
      </c>
      <c r="E1025" s="34">
        <f t="shared" si="84"/>
        <v>5.3428452014923096</v>
      </c>
      <c r="F1025" s="35">
        <f t="shared" si="81"/>
        <v>3.952125072479248</v>
      </c>
      <c r="G1025" s="36">
        <v>4.4174108505249023</v>
      </c>
      <c r="H1025" s="36">
        <v>3.4868392944335938</v>
      </c>
      <c r="I1025" s="34">
        <v>5.6451663970947266</v>
      </c>
      <c r="J1025" s="35">
        <f t="shared" si="82"/>
        <v>6.1692182223002119</v>
      </c>
      <c r="K1025" s="36">
        <v>7.5437498092651367</v>
      </c>
      <c r="L1025" s="36">
        <v>5.0353331565856934</v>
      </c>
      <c r="M1025" s="37">
        <v>5.9285717010498047</v>
      </c>
    </row>
    <row r="1026" spans="1:13" x14ac:dyDescent="0.25">
      <c r="A1026" s="11" t="str">
        <f t="shared" si="80"/>
        <v>NOR_1981</v>
      </c>
      <c r="B1026" t="s">
        <v>28</v>
      </c>
      <c r="C1026" s="7" t="s">
        <v>60</v>
      </c>
      <c r="D1026" s="6">
        <v>1981</v>
      </c>
      <c r="E1026" s="34">
        <f t="shared" si="84"/>
        <v>5.3428452014923096</v>
      </c>
      <c r="F1026" s="35">
        <f t="shared" si="81"/>
        <v>3.952125072479248</v>
      </c>
      <c r="G1026" s="36">
        <v>4.4174108505249023</v>
      </c>
      <c r="H1026" s="36">
        <v>3.4868392944335938</v>
      </c>
      <c r="I1026" s="34">
        <v>5.6451663970947266</v>
      </c>
      <c r="J1026" s="35">
        <f t="shared" si="82"/>
        <v>6.1692182223002119</v>
      </c>
      <c r="K1026" s="36">
        <v>7.5437498092651367</v>
      </c>
      <c r="L1026" s="36">
        <v>5.0353331565856934</v>
      </c>
      <c r="M1026" s="37">
        <v>5.9285717010498047</v>
      </c>
    </row>
    <row r="1027" spans="1:13" x14ac:dyDescent="0.25">
      <c r="A1027" s="11" t="str">
        <f t="shared" si="80"/>
        <v>NOR_1982</v>
      </c>
      <c r="B1027" t="s">
        <v>28</v>
      </c>
      <c r="C1027" s="7" t="s">
        <v>60</v>
      </c>
      <c r="D1027" s="6">
        <v>1982</v>
      </c>
      <c r="E1027" s="34">
        <f t="shared" si="84"/>
        <v>5.3428452014923096</v>
      </c>
      <c r="F1027" s="35">
        <f t="shared" si="81"/>
        <v>3.952125072479248</v>
      </c>
      <c r="G1027" s="36">
        <v>4.4174108505249023</v>
      </c>
      <c r="H1027" s="36">
        <v>3.4868392944335938</v>
      </c>
      <c r="I1027" s="34">
        <v>5.6451663970947266</v>
      </c>
      <c r="J1027" s="35">
        <f t="shared" si="82"/>
        <v>6.1692182223002119</v>
      </c>
      <c r="K1027" s="36">
        <v>7.5437498092651367</v>
      </c>
      <c r="L1027" s="36">
        <v>5.0353331565856934</v>
      </c>
      <c r="M1027" s="37">
        <v>5.9285717010498047</v>
      </c>
    </row>
    <row r="1028" spans="1:13" x14ac:dyDescent="0.25">
      <c r="A1028" s="11" t="str">
        <f t="shared" si="80"/>
        <v>NOR_1983</v>
      </c>
      <c r="B1028" t="s">
        <v>28</v>
      </c>
      <c r="C1028" s="7" t="s">
        <v>60</v>
      </c>
      <c r="D1028" s="6">
        <v>1983</v>
      </c>
      <c r="E1028" s="34">
        <f t="shared" si="84"/>
        <v>5.3428452014923096</v>
      </c>
      <c r="F1028" s="35">
        <f t="shared" si="81"/>
        <v>3.952125072479248</v>
      </c>
      <c r="G1028" s="36">
        <v>4.4174108505249023</v>
      </c>
      <c r="H1028" s="36">
        <v>3.4868392944335938</v>
      </c>
      <c r="I1028" s="34">
        <v>5.6451663970947266</v>
      </c>
      <c r="J1028" s="35">
        <f t="shared" si="82"/>
        <v>6.1692182223002119</v>
      </c>
      <c r="K1028" s="36">
        <v>7.5437498092651367</v>
      </c>
      <c r="L1028" s="36">
        <v>5.0353331565856934</v>
      </c>
      <c r="M1028" s="37">
        <v>5.9285717010498047</v>
      </c>
    </row>
    <row r="1029" spans="1:13" x14ac:dyDescent="0.25">
      <c r="A1029" s="11" t="str">
        <f t="shared" si="80"/>
        <v>NOR_1984</v>
      </c>
      <c r="B1029" t="s">
        <v>28</v>
      </c>
      <c r="C1029" s="7" t="s">
        <v>60</v>
      </c>
      <c r="D1029" s="6">
        <v>1984</v>
      </c>
      <c r="E1029" s="34">
        <f t="shared" si="84"/>
        <v>4.8428451617558794</v>
      </c>
      <c r="F1029" s="35">
        <f t="shared" si="81"/>
        <v>3.952125072479248</v>
      </c>
      <c r="G1029" s="36">
        <v>4.4174108505249023</v>
      </c>
      <c r="H1029" s="36">
        <v>3.4868392944335938</v>
      </c>
      <c r="I1029" s="34">
        <v>5.6451663970947266</v>
      </c>
      <c r="J1029" s="35">
        <f t="shared" si="82"/>
        <v>5.1692181428273516</v>
      </c>
      <c r="K1029" s="36">
        <v>7.5437498092651367</v>
      </c>
      <c r="L1029" s="36">
        <v>5.0353331565856934</v>
      </c>
      <c r="M1029" s="37">
        <v>2.9285714626312256</v>
      </c>
    </row>
    <row r="1030" spans="1:13" x14ac:dyDescent="0.25">
      <c r="A1030" s="11" t="str">
        <f t="shared" si="80"/>
        <v>NOR_1985</v>
      </c>
      <c r="B1030" t="s">
        <v>28</v>
      </c>
      <c r="C1030" s="7" t="s">
        <v>60</v>
      </c>
      <c r="D1030" s="6">
        <v>1985</v>
      </c>
      <c r="E1030" s="34">
        <f t="shared" si="84"/>
        <v>4.8428451617558794</v>
      </c>
      <c r="F1030" s="35">
        <f t="shared" si="81"/>
        <v>3.952125072479248</v>
      </c>
      <c r="G1030" s="36">
        <v>4.4174108505249023</v>
      </c>
      <c r="H1030" s="36">
        <v>3.4868392944335938</v>
      </c>
      <c r="I1030" s="34">
        <v>5.6451663970947266</v>
      </c>
      <c r="J1030" s="35">
        <f t="shared" si="82"/>
        <v>5.1692181428273516</v>
      </c>
      <c r="K1030" s="36">
        <v>7.5437498092651367</v>
      </c>
      <c r="L1030" s="36">
        <v>5.0353331565856934</v>
      </c>
      <c r="M1030" s="37">
        <v>2.9285714626312256</v>
      </c>
    </row>
    <row r="1031" spans="1:13" x14ac:dyDescent="0.25">
      <c r="A1031" s="11" t="str">
        <f t="shared" si="80"/>
        <v>NOR_1986</v>
      </c>
      <c r="B1031" t="s">
        <v>28</v>
      </c>
      <c r="C1031" s="7" t="s">
        <v>60</v>
      </c>
      <c r="D1031" s="6">
        <v>1986</v>
      </c>
      <c r="E1031" s="34">
        <f t="shared" si="84"/>
        <v>4.8428451617558794</v>
      </c>
      <c r="F1031" s="35">
        <f t="shared" si="81"/>
        <v>3.952125072479248</v>
      </c>
      <c r="G1031" s="36">
        <v>4.4174108505249023</v>
      </c>
      <c r="H1031" s="36">
        <v>3.4868392944335938</v>
      </c>
      <c r="I1031" s="34">
        <v>5.6451663970947266</v>
      </c>
      <c r="J1031" s="35">
        <f t="shared" si="82"/>
        <v>5.1692181428273516</v>
      </c>
      <c r="K1031" s="36">
        <v>7.5437498092651367</v>
      </c>
      <c r="L1031" s="36">
        <v>5.0353331565856934</v>
      </c>
      <c r="M1031" s="37">
        <v>2.9285714626312256</v>
      </c>
    </row>
    <row r="1032" spans="1:13" x14ac:dyDescent="0.25">
      <c r="A1032" s="11" t="str">
        <f t="shared" si="80"/>
        <v>NOR_1987</v>
      </c>
      <c r="B1032" t="s">
        <v>28</v>
      </c>
      <c r="C1032" s="7" t="s">
        <v>60</v>
      </c>
      <c r="D1032" s="6">
        <v>1987</v>
      </c>
      <c r="E1032" s="34">
        <f t="shared" si="84"/>
        <v>4.5928451617558794</v>
      </c>
      <c r="F1032" s="35">
        <f t="shared" si="81"/>
        <v>3.952125072479248</v>
      </c>
      <c r="G1032" s="36">
        <v>4.4174108505249023</v>
      </c>
      <c r="H1032" s="36">
        <v>3.4868392944335938</v>
      </c>
      <c r="I1032" s="34">
        <v>5.6451663970947266</v>
      </c>
      <c r="J1032" s="35">
        <f t="shared" si="82"/>
        <v>4.6692181428273516</v>
      </c>
      <c r="K1032" s="36">
        <v>7.5437498092651367</v>
      </c>
      <c r="L1032" s="36">
        <v>5.0353331565856934</v>
      </c>
      <c r="M1032" s="37">
        <v>1.4285714626312256</v>
      </c>
    </row>
    <row r="1033" spans="1:13" x14ac:dyDescent="0.25">
      <c r="A1033" s="11" t="str">
        <f t="shared" ref="A1033:A1096" si="86">B1033&amp;"_"&amp;D1033</f>
        <v>NOR_1988</v>
      </c>
      <c r="B1033" t="s">
        <v>28</v>
      </c>
      <c r="C1033" s="7" t="s">
        <v>60</v>
      </c>
      <c r="D1033" s="6">
        <v>1988</v>
      </c>
      <c r="E1033" s="34">
        <f t="shared" si="84"/>
        <v>4.5928451617558794</v>
      </c>
      <c r="F1033" s="35">
        <f t="shared" ref="F1033:F1096" si="87">AVERAGE(G1033:H1033)</f>
        <v>3.952125072479248</v>
      </c>
      <c r="G1033" s="36">
        <v>4.4174108505249023</v>
      </c>
      <c r="H1033" s="36">
        <v>3.4868392944335938</v>
      </c>
      <c r="I1033" s="34">
        <v>5.6451663970947266</v>
      </c>
      <c r="J1033" s="35">
        <f t="shared" ref="J1033:J1096" si="88">AVERAGE(K1033:M1033)</f>
        <v>4.6692181428273516</v>
      </c>
      <c r="K1033" s="36">
        <v>7.5437498092651367</v>
      </c>
      <c r="L1033" s="36">
        <v>5.0353331565856934</v>
      </c>
      <c r="M1033" s="37">
        <v>1.4285714626312256</v>
      </c>
    </row>
    <row r="1034" spans="1:13" x14ac:dyDescent="0.25">
      <c r="A1034" s="11" t="str">
        <f t="shared" si="86"/>
        <v>NOR_1989</v>
      </c>
      <c r="B1034" t="s">
        <v>28</v>
      </c>
      <c r="C1034" s="7" t="s">
        <v>60</v>
      </c>
      <c r="D1034" s="6">
        <v>1989</v>
      </c>
      <c r="E1034" s="34">
        <f t="shared" si="84"/>
        <v>4.5928451617558794</v>
      </c>
      <c r="F1034" s="35">
        <f t="shared" si="87"/>
        <v>3.952125072479248</v>
      </c>
      <c r="G1034" s="36">
        <v>4.4174108505249023</v>
      </c>
      <c r="H1034" s="36">
        <v>3.4868392944335938</v>
      </c>
      <c r="I1034" s="34">
        <v>5.6451663970947266</v>
      </c>
      <c r="J1034" s="35">
        <f t="shared" si="88"/>
        <v>4.6692181428273516</v>
      </c>
      <c r="K1034" s="36">
        <v>7.5437498092651367</v>
      </c>
      <c r="L1034" s="36">
        <v>5.0353331565856934</v>
      </c>
      <c r="M1034" s="37">
        <v>1.4285714626312256</v>
      </c>
    </row>
    <row r="1035" spans="1:13" x14ac:dyDescent="0.25">
      <c r="A1035" s="11" t="str">
        <f t="shared" si="86"/>
        <v>NOR_1990</v>
      </c>
      <c r="B1035" t="s">
        <v>28</v>
      </c>
      <c r="C1035" s="7" t="s">
        <v>60</v>
      </c>
      <c r="D1035" s="6">
        <v>1990</v>
      </c>
      <c r="E1035" s="34">
        <f t="shared" si="84"/>
        <v>4.5928451617558794</v>
      </c>
      <c r="F1035" s="35">
        <f t="shared" si="87"/>
        <v>3.952125072479248</v>
      </c>
      <c r="G1035" s="36">
        <v>4.4174108505249023</v>
      </c>
      <c r="H1035" s="36">
        <v>3.4868392944335938</v>
      </c>
      <c r="I1035" s="34">
        <v>5.6451663970947266</v>
      </c>
      <c r="J1035" s="35">
        <f t="shared" si="88"/>
        <v>4.6692181428273516</v>
      </c>
      <c r="K1035" s="36">
        <v>7.5437498092651367</v>
      </c>
      <c r="L1035" s="36">
        <v>5.0353331565856934</v>
      </c>
      <c r="M1035" s="37">
        <v>1.4285714626312256</v>
      </c>
    </row>
    <row r="1036" spans="1:13" x14ac:dyDescent="0.25">
      <c r="A1036" s="11" t="str">
        <f t="shared" si="86"/>
        <v>NOR_1991</v>
      </c>
      <c r="B1036" t="s">
        <v>28</v>
      </c>
      <c r="C1036" s="7" t="s">
        <v>60</v>
      </c>
      <c r="D1036" s="6">
        <v>1991</v>
      </c>
      <c r="E1036" s="34">
        <f t="shared" si="84"/>
        <v>3.9934007724126181</v>
      </c>
      <c r="F1036" s="35">
        <f t="shared" si="87"/>
        <v>2.952125072479248</v>
      </c>
      <c r="G1036" s="36">
        <v>2.4174108505249023</v>
      </c>
      <c r="H1036" s="36">
        <v>3.4868392944335938</v>
      </c>
      <c r="I1036" s="34">
        <v>5.0485000610351563</v>
      </c>
      <c r="J1036" s="35">
        <f t="shared" si="88"/>
        <v>4.3358848094940186</v>
      </c>
      <c r="K1036" s="36">
        <v>7.5437498092651367</v>
      </c>
      <c r="L1036" s="36">
        <v>4.0353331565856934</v>
      </c>
      <c r="M1036" s="37">
        <v>1.4285714626312256</v>
      </c>
    </row>
    <row r="1037" spans="1:13" x14ac:dyDescent="0.25">
      <c r="A1037" s="11" t="str">
        <f t="shared" si="86"/>
        <v>NOR_1992</v>
      </c>
      <c r="B1037" t="s">
        <v>28</v>
      </c>
      <c r="C1037" s="7" t="s">
        <v>60</v>
      </c>
      <c r="D1037" s="6">
        <v>1992</v>
      </c>
      <c r="E1037" s="34">
        <f t="shared" si="84"/>
        <v>3.9356229702631631</v>
      </c>
      <c r="F1037" s="35">
        <f t="shared" si="87"/>
        <v>2.7854583263397217</v>
      </c>
      <c r="G1037" s="36">
        <v>2.0840773582458496</v>
      </c>
      <c r="H1037" s="36">
        <v>3.4868392944335938</v>
      </c>
      <c r="I1037" s="34">
        <v>5.0351667404174805</v>
      </c>
      <c r="J1037" s="35">
        <f t="shared" si="88"/>
        <v>4.3358848094940186</v>
      </c>
      <c r="K1037" s="36">
        <v>7.5437498092651367</v>
      </c>
      <c r="L1037" s="36">
        <v>4.0353331565856934</v>
      </c>
      <c r="M1037" s="37">
        <v>1.4285714626312256</v>
      </c>
    </row>
    <row r="1038" spans="1:13" x14ac:dyDescent="0.25">
      <c r="A1038" s="11" t="str">
        <f t="shared" si="86"/>
        <v>NOR_1993</v>
      </c>
      <c r="B1038" t="s">
        <v>28</v>
      </c>
      <c r="C1038" s="7" t="s">
        <v>60</v>
      </c>
      <c r="D1038" s="6">
        <v>1993</v>
      </c>
      <c r="E1038" s="34">
        <f t="shared" si="84"/>
        <v>3.6347896854082742</v>
      </c>
      <c r="F1038" s="35">
        <f t="shared" si="87"/>
        <v>2.3896250128746033</v>
      </c>
      <c r="G1038" s="36">
        <v>1.2924107313156128</v>
      </c>
      <c r="H1038" s="36">
        <v>3.4868392944335938</v>
      </c>
      <c r="I1038" s="34">
        <v>5.0218334197998047</v>
      </c>
      <c r="J1038" s="35">
        <f t="shared" si="88"/>
        <v>4.0025515556335449</v>
      </c>
      <c r="K1038" s="36">
        <v>7.5437498092651367</v>
      </c>
      <c r="L1038" s="36">
        <v>3.0353333950042725</v>
      </c>
      <c r="M1038" s="37">
        <v>1.4285714626312256</v>
      </c>
    </row>
    <row r="1039" spans="1:13" x14ac:dyDescent="0.25">
      <c r="A1039" s="11" t="str">
        <f t="shared" si="86"/>
        <v>NOR_1994</v>
      </c>
      <c r="B1039" t="s">
        <v>28</v>
      </c>
      <c r="C1039" s="7" t="s">
        <v>60</v>
      </c>
      <c r="D1039" s="6">
        <v>1994</v>
      </c>
      <c r="E1039" s="34">
        <f t="shared" si="84"/>
        <v>3.6325674653053284</v>
      </c>
      <c r="F1039" s="35">
        <f t="shared" si="87"/>
        <v>2.3896250128746033</v>
      </c>
      <c r="G1039" s="36">
        <v>1.2924107313156128</v>
      </c>
      <c r="H1039" s="36">
        <v>3.4868392944335938</v>
      </c>
      <c r="I1039" s="34">
        <v>5.0085000991821289</v>
      </c>
      <c r="J1039" s="35">
        <f t="shared" si="88"/>
        <v>4.0025515556335449</v>
      </c>
      <c r="K1039" s="36">
        <v>7.5437498092651367</v>
      </c>
      <c r="L1039" s="36">
        <v>3.0353333950042725</v>
      </c>
      <c r="M1039" s="37">
        <v>1.4285714626312256</v>
      </c>
    </row>
    <row r="1040" spans="1:13" x14ac:dyDescent="0.25">
      <c r="A1040" s="11" t="str">
        <f t="shared" si="86"/>
        <v>NOR_1995</v>
      </c>
      <c r="B1040" t="s">
        <v>28</v>
      </c>
      <c r="C1040" s="7" t="s">
        <v>60</v>
      </c>
      <c r="D1040" s="6">
        <v>1995</v>
      </c>
      <c r="E1040" s="34">
        <f t="shared" si="84"/>
        <v>3.4636785785357156</v>
      </c>
      <c r="F1040" s="35">
        <f t="shared" si="87"/>
        <v>2.3896250128746033</v>
      </c>
      <c r="G1040" s="36">
        <v>1.2924107313156128</v>
      </c>
      <c r="H1040" s="36">
        <v>3.4868392944335938</v>
      </c>
      <c r="I1040" s="34">
        <v>4.9951667785644531</v>
      </c>
      <c r="J1040" s="35">
        <f t="shared" si="88"/>
        <v>3.6692182223002114</v>
      </c>
      <c r="K1040" s="36">
        <v>7.5437498092651367</v>
      </c>
      <c r="L1040" s="36">
        <v>2.0353333950042725</v>
      </c>
      <c r="M1040" s="37">
        <v>1.4285714626312256</v>
      </c>
    </row>
    <row r="1041" spans="1:13" x14ac:dyDescent="0.25">
      <c r="A1041" s="11" t="str">
        <f t="shared" si="86"/>
        <v>NOR_1996</v>
      </c>
      <c r="B1041" t="s">
        <v>28</v>
      </c>
      <c r="C1041" s="7" t="s">
        <v>60</v>
      </c>
      <c r="D1041" s="6">
        <v>1996</v>
      </c>
      <c r="E1041" s="34">
        <f t="shared" si="84"/>
        <v>3.4614563584327698</v>
      </c>
      <c r="F1041" s="35">
        <f t="shared" si="87"/>
        <v>2.3896250128746033</v>
      </c>
      <c r="G1041" s="36">
        <v>1.2924107313156128</v>
      </c>
      <c r="H1041" s="36">
        <v>3.4868392944335938</v>
      </c>
      <c r="I1041" s="34">
        <v>4.9818334579467773</v>
      </c>
      <c r="J1041" s="35">
        <f t="shared" si="88"/>
        <v>3.6692182223002114</v>
      </c>
      <c r="K1041" s="36">
        <v>7.5437498092651367</v>
      </c>
      <c r="L1041" s="36">
        <v>2.0353333950042725</v>
      </c>
      <c r="M1041" s="37">
        <v>1.4285714626312256</v>
      </c>
    </row>
    <row r="1042" spans="1:13" x14ac:dyDescent="0.25">
      <c r="A1042" s="11" t="str">
        <f t="shared" si="86"/>
        <v>NOR_1997</v>
      </c>
      <c r="B1042" t="s">
        <v>28</v>
      </c>
      <c r="C1042" s="7" t="s">
        <v>60</v>
      </c>
      <c r="D1042" s="6">
        <v>1997</v>
      </c>
      <c r="E1042" s="34">
        <f t="shared" si="84"/>
        <v>3.334234138329824</v>
      </c>
      <c r="F1042" s="35">
        <f t="shared" si="87"/>
        <v>2.3896250128746033</v>
      </c>
      <c r="G1042" s="36">
        <v>1.2924107313156128</v>
      </c>
      <c r="H1042" s="36">
        <v>3.4868392944335938</v>
      </c>
      <c r="I1042" s="34">
        <v>4.9685001373291016</v>
      </c>
      <c r="J1042" s="35">
        <f t="shared" si="88"/>
        <v>3.4192182223002114</v>
      </c>
      <c r="K1042" s="36">
        <v>6.7937498092651367</v>
      </c>
      <c r="L1042" s="36">
        <v>2.0353333950042725</v>
      </c>
      <c r="M1042" s="37">
        <v>1.4285714626312256</v>
      </c>
    </row>
    <row r="1043" spans="1:13" x14ac:dyDescent="0.25">
      <c r="A1043" s="11" t="str">
        <f t="shared" si="86"/>
        <v>NOR_1998</v>
      </c>
      <c r="B1043" t="s">
        <v>28</v>
      </c>
      <c r="C1043" s="7" t="s">
        <v>60</v>
      </c>
      <c r="D1043" s="6">
        <v>1998</v>
      </c>
      <c r="E1043" s="34">
        <f t="shared" si="84"/>
        <v>3.0472896695137024</v>
      </c>
      <c r="F1043" s="35">
        <f t="shared" si="87"/>
        <v>2.3896250128746033</v>
      </c>
      <c r="G1043" s="36">
        <v>1.2924107313156128</v>
      </c>
      <c r="H1043" s="36">
        <v>3.4868392944335938</v>
      </c>
      <c r="I1043" s="34">
        <v>3.246833324432373</v>
      </c>
      <c r="J1043" s="35">
        <f t="shared" si="88"/>
        <v>3.4192182223002114</v>
      </c>
      <c r="K1043" s="36">
        <v>6.7937498092651367</v>
      </c>
      <c r="L1043" s="36">
        <v>2.0353333950042725</v>
      </c>
      <c r="M1043" s="37">
        <v>1.4285714626312256</v>
      </c>
    </row>
    <row r="1044" spans="1:13" x14ac:dyDescent="0.25">
      <c r="A1044" s="11" t="str">
        <f t="shared" si="86"/>
        <v>NOR_1999</v>
      </c>
      <c r="B1044" t="s">
        <v>28</v>
      </c>
      <c r="C1044" s="7" t="s">
        <v>60</v>
      </c>
      <c r="D1044" s="6">
        <v>1999</v>
      </c>
      <c r="E1044" s="34">
        <f t="shared" si="84"/>
        <v>3.0127063393592834</v>
      </c>
      <c r="F1044" s="35">
        <f t="shared" si="87"/>
        <v>2.3896250128746033</v>
      </c>
      <c r="G1044" s="36">
        <v>1.2924107313156128</v>
      </c>
      <c r="H1044" s="36">
        <v>3.4868392944335938</v>
      </c>
      <c r="I1044" s="34">
        <v>3.0393333435058594</v>
      </c>
      <c r="J1044" s="35">
        <f t="shared" si="88"/>
        <v>3.4192182223002114</v>
      </c>
      <c r="K1044" s="36">
        <v>6.7937498092651367</v>
      </c>
      <c r="L1044" s="36">
        <v>2.0353333950042725</v>
      </c>
      <c r="M1044" s="37">
        <v>1.4285714626312256</v>
      </c>
    </row>
    <row r="1045" spans="1:13" x14ac:dyDescent="0.25">
      <c r="A1045" s="11" t="str">
        <f t="shared" si="86"/>
        <v>NOR_2000</v>
      </c>
      <c r="B1045" t="s">
        <v>28</v>
      </c>
      <c r="C1045" s="7" t="s">
        <v>60</v>
      </c>
      <c r="D1045" s="6">
        <v>2000</v>
      </c>
      <c r="E1045" s="34">
        <f t="shared" si="84"/>
        <v>2.9399563272794089</v>
      </c>
      <c r="F1045" s="35">
        <f t="shared" si="87"/>
        <v>2.3896250128746033</v>
      </c>
      <c r="G1045" s="36">
        <v>1.2924107313156128</v>
      </c>
      <c r="H1045" s="36">
        <v>3.4868392944335938</v>
      </c>
      <c r="I1045" s="34">
        <v>2.6028332710266113</v>
      </c>
      <c r="J1045" s="35">
        <f t="shared" si="88"/>
        <v>3.4192182223002114</v>
      </c>
      <c r="K1045" s="36">
        <v>6.7937498092651367</v>
      </c>
      <c r="L1045" s="36">
        <v>2.0353333950042725</v>
      </c>
      <c r="M1045" s="37">
        <v>1.4285714626312256</v>
      </c>
    </row>
    <row r="1046" spans="1:13" x14ac:dyDescent="0.25">
      <c r="A1046" s="11" t="str">
        <f t="shared" si="86"/>
        <v>NOR_2001</v>
      </c>
      <c r="B1046" t="s">
        <v>28</v>
      </c>
      <c r="C1046" s="7" t="s">
        <v>60</v>
      </c>
      <c r="D1046" s="6">
        <v>2001</v>
      </c>
      <c r="E1046" s="34">
        <f t="shared" si="84"/>
        <v>2.5169562796751657</v>
      </c>
      <c r="F1046" s="35">
        <f t="shared" si="87"/>
        <v>2.3221248984336853</v>
      </c>
      <c r="G1046" s="36">
        <v>1.2924107313156128</v>
      </c>
      <c r="H1046" s="36">
        <v>3.3518390655517578</v>
      </c>
      <c r="I1046" s="34">
        <v>1.8958332538604736</v>
      </c>
      <c r="J1046" s="35">
        <f t="shared" si="88"/>
        <v>2.8538848757743835</v>
      </c>
      <c r="K1046" s="36">
        <v>6.1687498092651367</v>
      </c>
      <c r="L1046" s="36">
        <v>0.96433335542678833</v>
      </c>
      <c r="M1046" s="37">
        <v>1.4285714626312256</v>
      </c>
    </row>
    <row r="1047" spans="1:13" x14ac:dyDescent="0.25">
      <c r="A1047" s="11" t="str">
        <f t="shared" si="86"/>
        <v>NOR_2002</v>
      </c>
      <c r="B1047" t="s">
        <v>28</v>
      </c>
      <c r="C1047" s="7" t="s">
        <v>60</v>
      </c>
      <c r="D1047" s="6">
        <v>2002</v>
      </c>
      <c r="E1047" s="34">
        <f t="shared" si="84"/>
        <v>2.501025746266047</v>
      </c>
      <c r="F1047" s="35">
        <f t="shared" si="87"/>
        <v>2.3221248984336853</v>
      </c>
      <c r="G1047" s="36">
        <v>1.2924107313156128</v>
      </c>
      <c r="H1047" s="36">
        <v>3.3518390655517578</v>
      </c>
      <c r="I1047" s="34">
        <v>1.9689998626708984</v>
      </c>
      <c r="J1047" s="35">
        <f t="shared" si="88"/>
        <v>2.7976349393526712</v>
      </c>
      <c r="K1047" s="36">
        <v>6</v>
      </c>
      <c r="L1047" s="36">
        <v>0.96433335542678833</v>
      </c>
      <c r="M1047" s="37">
        <v>1.4285714626312256</v>
      </c>
    </row>
    <row r="1048" spans="1:13" x14ac:dyDescent="0.25">
      <c r="A1048" s="11" t="str">
        <f t="shared" si="86"/>
        <v>NOR_2003</v>
      </c>
      <c r="B1048" t="s">
        <v>28</v>
      </c>
      <c r="C1048" s="7" t="s">
        <v>60</v>
      </c>
      <c r="D1048" s="6">
        <v>2003</v>
      </c>
      <c r="E1048" s="34">
        <f t="shared" si="84"/>
        <v>2.3304841419061026</v>
      </c>
      <c r="F1048" s="35">
        <f t="shared" si="87"/>
        <v>1.9152500033378601</v>
      </c>
      <c r="G1048" s="36">
        <v>1.2924107313156128</v>
      </c>
      <c r="H1048" s="36">
        <v>2.5380892753601074</v>
      </c>
      <c r="I1048" s="34">
        <v>1.7595000267028809</v>
      </c>
      <c r="J1048" s="35">
        <f t="shared" si="88"/>
        <v>2.7976349393526712</v>
      </c>
      <c r="K1048" s="36">
        <v>6</v>
      </c>
      <c r="L1048" s="36">
        <v>0.96433335542678833</v>
      </c>
      <c r="M1048" s="37">
        <v>1.4285714626312256</v>
      </c>
    </row>
    <row r="1049" spans="1:13" x14ac:dyDescent="0.25">
      <c r="A1049" s="11" t="str">
        <f t="shared" si="86"/>
        <v>NOR_2004</v>
      </c>
      <c r="B1049" t="s">
        <v>28</v>
      </c>
      <c r="C1049" s="7" t="s">
        <v>60</v>
      </c>
      <c r="D1049" s="6">
        <v>2004</v>
      </c>
      <c r="E1049" s="34">
        <f t="shared" si="84"/>
        <v>2.1911421318848929</v>
      </c>
      <c r="F1049" s="35">
        <f t="shared" si="87"/>
        <v>1.9056406617164612</v>
      </c>
      <c r="G1049" s="36">
        <v>1.2924107313156128</v>
      </c>
      <c r="H1049" s="36">
        <v>2.5188705921173096</v>
      </c>
      <c r="I1049" s="34">
        <v>1.5676666498184204</v>
      </c>
      <c r="J1049" s="35">
        <f t="shared" si="88"/>
        <v>2.5893016060193381</v>
      </c>
      <c r="K1049" s="36">
        <v>5.375</v>
      </c>
      <c r="L1049" s="36">
        <v>0.96433335542678833</v>
      </c>
      <c r="M1049" s="37">
        <v>1.4285714626312256</v>
      </c>
    </row>
    <row r="1050" spans="1:13" x14ac:dyDescent="0.25">
      <c r="A1050" s="11" t="str">
        <f t="shared" si="86"/>
        <v>NOR_2005</v>
      </c>
      <c r="B1050" t="s">
        <v>28</v>
      </c>
      <c r="C1050" s="7" t="s">
        <v>60</v>
      </c>
      <c r="D1050" s="6">
        <v>2005</v>
      </c>
      <c r="E1050" s="34">
        <f t="shared" si="84"/>
        <v>2.0824667910734811</v>
      </c>
      <c r="F1050" s="35">
        <f t="shared" si="87"/>
        <v>1.8960313200950623</v>
      </c>
      <c r="G1050" s="36">
        <v>1.2924107313156128</v>
      </c>
      <c r="H1050" s="36">
        <v>2.4996519088745117</v>
      </c>
      <c r="I1050" s="34">
        <v>1.309833288192749</v>
      </c>
      <c r="J1050" s="35">
        <f t="shared" si="88"/>
        <v>2.4643016060193381</v>
      </c>
      <c r="K1050" s="36">
        <v>5</v>
      </c>
      <c r="L1050" s="36">
        <v>0.96433335542678833</v>
      </c>
      <c r="M1050" s="37">
        <v>1.4285714626312256</v>
      </c>
    </row>
    <row r="1051" spans="1:13" x14ac:dyDescent="0.25">
      <c r="A1051" s="11" t="str">
        <f t="shared" si="86"/>
        <v>NOR_2006</v>
      </c>
      <c r="B1051" t="s">
        <v>28</v>
      </c>
      <c r="C1051" s="7" t="s">
        <v>60</v>
      </c>
      <c r="D1051" s="6">
        <v>2006</v>
      </c>
      <c r="E1051" s="34">
        <f t="shared" si="84"/>
        <v>2.0758191843827567</v>
      </c>
      <c r="F1051" s="35">
        <f t="shared" si="87"/>
        <v>1.8864218592643738</v>
      </c>
      <c r="G1051" s="36">
        <v>1.2924107313156128</v>
      </c>
      <c r="H1051" s="36">
        <v>2.4804329872131348</v>
      </c>
      <c r="I1051" s="34">
        <v>1.2891665697097778</v>
      </c>
      <c r="J1051" s="35">
        <f t="shared" si="88"/>
        <v>2.4643016060193381</v>
      </c>
      <c r="K1051" s="36">
        <v>5</v>
      </c>
      <c r="L1051" s="36">
        <v>0.96433335542678833</v>
      </c>
      <c r="M1051" s="37">
        <v>1.4285714626312256</v>
      </c>
    </row>
    <row r="1052" spans="1:13" x14ac:dyDescent="0.25">
      <c r="A1052" s="11" t="str">
        <f t="shared" si="86"/>
        <v>NOR_2007</v>
      </c>
      <c r="B1052" t="s">
        <v>28</v>
      </c>
      <c r="C1052" s="7" t="s">
        <v>60</v>
      </c>
      <c r="D1052" s="6">
        <v>2007</v>
      </c>
      <c r="E1052" s="34">
        <f t="shared" si="84"/>
        <v>1.9728174706300099</v>
      </c>
      <c r="F1052" s="35">
        <f t="shared" si="87"/>
        <v>1.8377500176429749</v>
      </c>
      <c r="G1052" s="36">
        <v>1.2142857313156128</v>
      </c>
      <c r="H1052" s="36">
        <v>2.4612143039703369</v>
      </c>
      <c r="I1052" s="34">
        <v>1.2684999704360962</v>
      </c>
      <c r="J1052" s="35">
        <f t="shared" si="88"/>
        <v>2.2976349393526712</v>
      </c>
      <c r="K1052" s="36">
        <v>4.5</v>
      </c>
      <c r="L1052" s="36">
        <v>0.96433335542678833</v>
      </c>
      <c r="M1052" s="37">
        <v>1.4285714626312256</v>
      </c>
    </row>
    <row r="1053" spans="1:13" x14ac:dyDescent="0.25">
      <c r="A1053" s="11" t="str">
        <f t="shared" si="86"/>
        <v>NOR_2008</v>
      </c>
      <c r="B1053" t="s">
        <v>28</v>
      </c>
      <c r="C1053" s="7" t="s">
        <v>60</v>
      </c>
      <c r="D1053" s="6">
        <v>2008</v>
      </c>
      <c r="E1053" s="34">
        <f t="shared" si="84"/>
        <v>1.9740848044554393</v>
      </c>
      <c r="F1053" s="35">
        <f t="shared" si="87"/>
        <v>1.8419687151908875</v>
      </c>
      <c r="G1053" s="36">
        <v>1.2142857313156128</v>
      </c>
      <c r="H1053" s="36">
        <v>2.4696516990661621</v>
      </c>
      <c r="I1053" s="34">
        <v>1.2676665782928467</v>
      </c>
      <c r="J1053" s="35">
        <f t="shared" si="88"/>
        <v>2.2976349393526712</v>
      </c>
      <c r="K1053" s="36">
        <v>4.5</v>
      </c>
      <c r="L1053" s="36">
        <v>0.96433335542678833</v>
      </c>
      <c r="M1053" s="37">
        <v>1.4285714626312256</v>
      </c>
    </row>
    <row r="1054" spans="1:13" x14ac:dyDescent="0.25">
      <c r="A1054" s="11" t="str">
        <f t="shared" si="86"/>
        <v>NOR_2009</v>
      </c>
      <c r="B1054" t="s">
        <v>28</v>
      </c>
      <c r="C1054" s="7" t="s">
        <v>60</v>
      </c>
      <c r="D1054" s="6">
        <v>2009</v>
      </c>
      <c r="E1054" s="34">
        <f t="shared" si="84"/>
        <v>1.9753521978855133</v>
      </c>
      <c r="F1054" s="35">
        <f t="shared" si="87"/>
        <v>1.8461875319480896</v>
      </c>
      <c r="G1054" s="36">
        <v>1.2142857313156128</v>
      </c>
      <c r="H1054" s="36">
        <v>2.4780893325805664</v>
      </c>
      <c r="I1054" s="34">
        <v>1.2668333053588867</v>
      </c>
      <c r="J1054" s="35">
        <f t="shared" si="88"/>
        <v>2.2976349393526712</v>
      </c>
      <c r="K1054" s="36">
        <v>4.5</v>
      </c>
      <c r="L1054" s="36">
        <v>0.96433335542678833</v>
      </c>
      <c r="M1054" s="37">
        <v>1.4285714626312256</v>
      </c>
    </row>
    <row r="1055" spans="1:13" x14ac:dyDescent="0.25">
      <c r="A1055" s="11" t="str">
        <f t="shared" si="86"/>
        <v>NOR_2010</v>
      </c>
      <c r="B1055" t="s">
        <v>28</v>
      </c>
      <c r="C1055" s="7" t="s">
        <v>60</v>
      </c>
      <c r="D1055" s="6">
        <v>2010</v>
      </c>
      <c r="E1055" s="34">
        <f t="shared" si="84"/>
        <v>2.0376299719015756</v>
      </c>
      <c r="F1055" s="35">
        <f t="shared" si="87"/>
        <v>2.0336875319480896</v>
      </c>
      <c r="G1055" s="36">
        <v>1.2142857313156128</v>
      </c>
      <c r="H1055" s="36">
        <v>2.8530893325805664</v>
      </c>
      <c r="I1055" s="34">
        <v>1.2654999494552612</v>
      </c>
      <c r="J1055" s="35">
        <f t="shared" si="88"/>
        <v>2.2976349393526712</v>
      </c>
      <c r="K1055" s="36">
        <v>4.5</v>
      </c>
      <c r="L1055" s="36">
        <v>0.96433335542678833</v>
      </c>
      <c r="M1055" s="37">
        <v>1.4285714626312256</v>
      </c>
    </row>
    <row r="1056" spans="1:13" x14ac:dyDescent="0.25">
      <c r="A1056" s="11" t="str">
        <f t="shared" si="86"/>
        <v>NOR_2011</v>
      </c>
      <c r="B1056" t="s">
        <v>28</v>
      </c>
      <c r="C1056" s="7" t="s">
        <v>60</v>
      </c>
      <c r="D1056" s="6">
        <v>2011</v>
      </c>
      <c r="E1056" s="34">
        <f t="shared" si="84"/>
        <v>2.0419871310393014</v>
      </c>
      <c r="F1056" s="35">
        <f t="shared" si="87"/>
        <v>2.0474256873130798</v>
      </c>
      <c r="G1056" s="36">
        <v>1.2142857313156128</v>
      </c>
      <c r="H1056" s="36">
        <v>2.8805656433105469</v>
      </c>
      <c r="I1056" s="34">
        <v>1.2641665935516357</v>
      </c>
      <c r="J1056" s="35">
        <f t="shared" si="88"/>
        <v>2.2976349393526712</v>
      </c>
      <c r="K1056" s="36">
        <v>4.5</v>
      </c>
      <c r="L1056" s="36">
        <v>0.96433335542678833</v>
      </c>
      <c r="M1056" s="37">
        <v>1.4285714626312256</v>
      </c>
    </row>
    <row r="1057" spans="1:13" x14ac:dyDescent="0.25">
      <c r="A1057" s="11" t="str">
        <f t="shared" si="86"/>
        <v>NOR_2012</v>
      </c>
      <c r="B1057" t="s">
        <v>28</v>
      </c>
      <c r="C1057" s="7" t="s">
        <v>60</v>
      </c>
      <c r="D1057" s="6">
        <v>2012</v>
      </c>
      <c r="E1057" s="34">
        <f t="shared" si="84"/>
        <v>2.0105149249235788</v>
      </c>
      <c r="F1057" s="35">
        <f t="shared" si="87"/>
        <v>1.9536756873130798</v>
      </c>
      <c r="G1057" s="36">
        <v>1.2142857313156128</v>
      </c>
      <c r="H1057" s="36">
        <v>2.6930656433105469</v>
      </c>
      <c r="I1057" s="34">
        <v>1.2628333568572998</v>
      </c>
      <c r="J1057" s="35">
        <f t="shared" si="88"/>
        <v>2.2976349393526712</v>
      </c>
      <c r="K1057" s="36">
        <v>4.5</v>
      </c>
      <c r="L1057" s="36">
        <v>0.96433335542678833</v>
      </c>
      <c r="M1057" s="37">
        <v>1.4285714626312256</v>
      </c>
    </row>
    <row r="1058" spans="1:13" x14ac:dyDescent="0.25">
      <c r="A1058" s="11" t="str">
        <f t="shared" si="86"/>
        <v>NOR_2013</v>
      </c>
      <c r="B1058" t="s">
        <v>28</v>
      </c>
      <c r="C1058" s="7" t="s">
        <v>60</v>
      </c>
      <c r="D1058" s="6">
        <v>2013</v>
      </c>
      <c r="E1058" s="34">
        <f t="shared" si="84"/>
        <v>2.0102945665518441</v>
      </c>
      <c r="F1058" s="35">
        <f t="shared" si="87"/>
        <v>1.9536812901496887</v>
      </c>
      <c r="G1058" s="36">
        <v>1.2142857313156128</v>
      </c>
      <c r="H1058" s="36">
        <v>2.6930768489837646</v>
      </c>
      <c r="I1058" s="34">
        <v>1.2615000009536743</v>
      </c>
      <c r="J1058" s="35">
        <f t="shared" si="88"/>
        <v>2.2976349393526712</v>
      </c>
      <c r="K1058" s="36">
        <v>4.5</v>
      </c>
      <c r="L1058" s="36">
        <v>0.96433335542678833</v>
      </c>
      <c r="M1058" s="37">
        <v>1.4285714626312256</v>
      </c>
    </row>
    <row r="1059" spans="1:13" x14ac:dyDescent="0.25">
      <c r="A1059" s="11" t="str">
        <f t="shared" si="86"/>
        <v>NOR_2014</v>
      </c>
      <c r="B1059" t="s">
        <v>28</v>
      </c>
      <c r="C1059" s="7" t="s">
        <v>60</v>
      </c>
      <c r="D1059" s="6">
        <v>2014</v>
      </c>
      <c r="E1059" s="34">
        <f t="shared" ref="E1059:E1063" si="89">IF(AND(G1059=".",H1059=".",I1059=".",K1059=".",L1059=".",M1059="."),".",AVERAGE(G1059,H1059,I1059,K1059,L1059,M1059))</f>
        <v>2.0098056693871817</v>
      </c>
      <c r="F1059" s="35">
        <f t="shared" si="87"/>
        <v>1.9536812901496887</v>
      </c>
      <c r="G1059" s="36">
        <v>1.2142857313156128</v>
      </c>
      <c r="H1059" s="36">
        <v>2.6930768489837646</v>
      </c>
      <c r="I1059" s="34">
        <v>1.2615000009536743</v>
      </c>
      <c r="J1059" s="35">
        <f t="shared" si="88"/>
        <v>2.2966571450233459</v>
      </c>
      <c r="K1059" s="36">
        <v>4.5</v>
      </c>
      <c r="L1059" s="36">
        <v>0.96139997243881226</v>
      </c>
      <c r="M1059" s="37">
        <v>1.4285714626312256</v>
      </c>
    </row>
    <row r="1060" spans="1:13" x14ac:dyDescent="0.25">
      <c r="A1060" s="11" t="str">
        <f t="shared" si="86"/>
        <v>NOR_2015</v>
      </c>
      <c r="B1060" t="s">
        <v>28</v>
      </c>
      <c r="C1060" s="7" t="s">
        <v>60</v>
      </c>
      <c r="D1060" s="6">
        <v>2015</v>
      </c>
      <c r="E1060" s="34">
        <f t="shared" si="89"/>
        <v>2.0093167821566262</v>
      </c>
      <c r="F1060" s="35">
        <f t="shared" si="87"/>
        <v>1.9536812901496887</v>
      </c>
      <c r="G1060" s="36">
        <v>1.2142857313156128</v>
      </c>
      <c r="H1060" s="36">
        <v>2.6930768489837646</v>
      </c>
      <c r="I1060" s="34">
        <v>1.2615000009536743</v>
      </c>
      <c r="J1060" s="35">
        <f t="shared" si="88"/>
        <v>2.2956793705622354</v>
      </c>
      <c r="K1060" s="36">
        <v>4.5</v>
      </c>
      <c r="L1060" s="36">
        <v>0.95846664905548096</v>
      </c>
      <c r="M1060" s="37">
        <v>1.4285714626312256</v>
      </c>
    </row>
    <row r="1061" spans="1:13" x14ac:dyDescent="0.25">
      <c r="A1061" s="11" t="str">
        <f t="shared" si="86"/>
        <v>NOR_2016</v>
      </c>
      <c r="B1061" t="s">
        <v>28</v>
      </c>
      <c r="C1061" s="7" t="s">
        <v>60</v>
      </c>
      <c r="D1061" s="6">
        <v>2016</v>
      </c>
      <c r="E1061" s="34">
        <f t="shared" si="89"/>
        <v>1.9612088700135548</v>
      </c>
      <c r="F1061" s="35">
        <f t="shared" si="87"/>
        <v>1.9536812901496887</v>
      </c>
      <c r="G1061" s="36">
        <v>1.2142857313156128</v>
      </c>
      <c r="H1061" s="36">
        <v>2.6930768489837646</v>
      </c>
      <c r="I1061" s="34">
        <v>1.2615000009536743</v>
      </c>
      <c r="J1061" s="35">
        <f t="shared" si="88"/>
        <v>2.1994635462760925</v>
      </c>
      <c r="K1061" s="36">
        <v>4.2142858505249023</v>
      </c>
      <c r="L1061" s="36">
        <v>0.95553332567214966</v>
      </c>
      <c r="M1061" s="37">
        <v>1.4285714626312256</v>
      </c>
    </row>
    <row r="1062" spans="1:13" x14ac:dyDescent="0.25">
      <c r="A1062" s="11" t="str">
        <f t="shared" si="86"/>
        <v>NOR_2017</v>
      </c>
      <c r="B1062" t="s">
        <v>28</v>
      </c>
      <c r="C1062" s="7" t="s">
        <v>60</v>
      </c>
      <c r="D1062" s="6">
        <v>2017</v>
      </c>
      <c r="E1062" s="34">
        <f t="shared" si="89"/>
        <v>1.9607199827829997</v>
      </c>
      <c r="F1062" s="35">
        <f t="shared" si="87"/>
        <v>1.9536812901496887</v>
      </c>
      <c r="G1062" s="36">
        <v>1.2142857313156128</v>
      </c>
      <c r="H1062" s="36">
        <v>2.6930768489837646</v>
      </c>
      <c r="I1062" s="34">
        <v>1.2615000009536743</v>
      </c>
      <c r="J1062" s="35">
        <f t="shared" si="88"/>
        <v>2.1984857718149819</v>
      </c>
      <c r="K1062" s="36">
        <v>4.2142858505249023</v>
      </c>
      <c r="L1062" s="36">
        <v>0.95260000228881836</v>
      </c>
      <c r="M1062" s="37">
        <v>1.4285714626312256</v>
      </c>
    </row>
    <row r="1063" spans="1:13" x14ac:dyDescent="0.25">
      <c r="A1063" s="11" t="str">
        <f t="shared" si="86"/>
        <v>NOR_2018</v>
      </c>
      <c r="B1063" t="s">
        <v>28</v>
      </c>
      <c r="C1063" s="7" t="s">
        <v>60</v>
      </c>
      <c r="D1063" s="6">
        <v>2018</v>
      </c>
      <c r="E1063" s="34">
        <f t="shared" si="89"/>
        <v>1.9385888675848644</v>
      </c>
      <c r="F1063" s="35">
        <f t="shared" si="87"/>
        <v>1.9280403256416321</v>
      </c>
      <c r="G1063" s="36">
        <v>1.2142857313156128</v>
      </c>
      <c r="H1063" s="36">
        <v>2.6417949199676514</v>
      </c>
      <c r="I1063" s="34">
        <v>1.2615000009536743</v>
      </c>
      <c r="J1063" s="35">
        <f t="shared" si="88"/>
        <v>2.1713175177574158</v>
      </c>
      <c r="K1063" s="36">
        <v>4.2142858505249023</v>
      </c>
      <c r="L1063" s="36">
        <v>0.94966667890548706</v>
      </c>
      <c r="M1063" s="37">
        <v>1.3500000238418579</v>
      </c>
    </row>
    <row r="1064" spans="1:13" x14ac:dyDescent="0.25">
      <c r="A1064" s="11" t="str">
        <f t="shared" si="86"/>
        <v>POL_1975</v>
      </c>
      <c r="B1064" s="14" t="s">
        <v>29</v>
      </c>
      <c r="C1064" s="8" t="s">
        <v>61</v>
      </c>
      <c r="D1064" s="4">
        <v>1975</v>
      </c>
      <c r="E1064" s="30">
        <f t="shared" si="84"/>
        <v>5.3846382300059004</v>
      </c>
      <c r="F1064" s="31">
        <f t="shared" si="87"/>
        <v>4.897712230682373</v>
      </c>
      <c r="G1064" s="32">
        <v>6.1111068725585938</v>
      </c>
      <c r="H1064" s="32">
        <v>3.6843175888061523</v>
      </c>
      <c r="I1064" s="30">
        <v>5.6498332023620605</v>
      </c>
      <c r="J1064" s="31">
        <f t="shared" si="88"/>
        <v>5.6208572387695313</v>
      </c>
      <c r="K1064" s="32">
        <v>6.6785717010498047</v>
      </c>
      <c r="L1064" s="32">
        <v>4.9340000152587891</v>
      </c>
      <c r="M1064" s="33">
        <v>5.25</v>
      </c>
    </row>
    <row r="1065" spans="1:13" x14ac:dyDescent="0.25">
      <c r="A1065" s="11" t="str">
        <f t="shared" si="86"/>
        <v>POL_1976</v>
      </c>
      <c r="B1065" t="s">
        <v>29</v>
      </c>
      <c r="C1065" s="8" t="s">
        <v>61</v>
      </c>
      <c r="D1065" s="4">
        <v>1976</v>
      </c>
      <c r="E1065" s="30">
        <f t="shared" si="84"/>
        <v>5.3846382300059004</v>
      </c>
      <c r="F1065" s="31">
        <f t="shared" si="87"/>
        <v>4.897712230682373</v>
      </c>
      <c r="G1065" s="32">
        <v>6.1111068725585938</v>
      </c>
      <c r="H1065" s="32">
        <v>3.6843175888061523</v>
      </c>
      <c r="I1065" s="30">
        <v>5.6498332023620605</v>
      </c>
      <c r="J1065" s="31">
        <f t="shared" si="88"/>
        <v>5.6208572387695313</v>
      </c>
      <c r="K1065" s="32">
        <v>6.6785717010498047</v>
      </c>
      <c r="L1065" s="32">
        <v>4.9340000152587891</v>
      </c>
      <c r="M1065" s="33">
        <v>5.25</v>
      </c>
    </row>
    <row r="1066" spans="1:13" x14ac:dyDescent="0.25">
      <c r="A1066" s="11" t="str">
        <f t="shared" si="86"/>
        <v>POL_1977</v>
      </c>
      <c r="B1066" t="s">
        <v>29</v>
      </c>
      <c r="C1066" s="8" t="s">
        <v>61</v>
      </c>
      <c r="D1066" s="4">
        <v>1977</v>
      </c>
      <c r="E1066" s="30">
        <f t="shared" si="84"/>
        <v>5.3846382300059004</v>
      </c>
      <c r="F1066" s="31">
        <f t="shared" si="87"/>
        <v>4.897712230682373</v>
      </c>
      <c r="G1066" s="32">
        <v>6.1111068725585938</v>
      </c>
      <c r="H1066" s="32">
        <v>3.6843175888061523</v>
      </c>
      <c r="I1066" s="30">
        <v>5.6498332023620605</v>
      </c>
      <c r="J1066" s="31">
        <f t="shared" si="88"/>
        <v>5.6208572387695313</v>
      </c>
      <c r="K1066" s="32">
        <v>6.6785717010498047</v>
      </c>
      <c r="L1066" s="32">
        <v>4.9340000152587891</v>
      </c>
      <c r="M1066" s="33">
        <v>5.25</v>
      </c>
    </row>
    <row r="1067" spans="1:13" x14ac:dyDescent="0.25">
      <c r="A1067" s="11" t="str">
        <f t="shared" si="86"/>
        <v>POL_1978</v>
      </c>
      <c r="B1067" t="s">
        <v>29</v>
      </c>
      <c r="C1067" s="8" t="s">
        <v>61</v>
      </c>
      <c r="D1067" s="4">
        <v>1978</v>
      </c>
      <c r="E1067" s="30">
        <f t="shared" si="84"/>
        <v>5.3846382300059004</v>
      </c>
      <c r="F1067" s="31">
        <f t="shared" si="87"/>
        <v>4.897712230682373</v>
      </c>
      <c r="G1067" s="32">
        <v>6.1111068725585938</v>
      </c>
      <c r="H1067" s="32">
        <v>3.6843175888061523</v>
      </c>
      <c r="I1067" s="30">
        <v>5.6498332023620605</v>
      </c>
      <c r="J1067" s="31">
        <f t="shared" si="88"/>
        <v>5.6208572387695313</v>
      </c>
      <c r="K1067" s="32">
        <v>6.6785717010498047</v>
      </c>
      <c r="L1067" s="32">
        <v>4.9340000152587891</v>
      </c>
      <c r="M1067" s="33">
        <v>5.25</v>
      </c>
    </row>
    <row r="1068" spans="1:13" x14ac:dyDescent="0.25">
      <c r="A1068" s="11" t="str">
        <f t="shared" si="86"/>
        <v>POL_1979</v>
      </c>
      <c r="B1068" t="s">
        <v>29</v>
      </c>
      <c r="C1068" s="8" t="s">
        <v>61</v>
      </c>
      <c r="D1068" s="4">
        <v>1979</v>
      </c>
      <c r="E1068" s="30">
        <f t="shared" si="84"/>
        <v>5.3846382300059004</v>
      </c>
      <c r="F1068" s="31">
        <f t="shared" si="87"/>
        <v>4.897712230682373</v>
      </c>
      <c r="G1068" s="32">
        <v>6.1111068725585938</v>
      </c>
      <c r="H1068" s="32">
        <v>3.6843175888061523</v>
      </c>
      <c r="I1068" s="30">
        <v>5.6498332023620605</v>
      </c>
      <c r="J1068" s="31">
        <f t="shared" si="88"/>
        <v>5.6208572387695313</v>
      </c>
      <c r="K1068" s="32">
        <v>6.6785717010498047</v>
      </c>
      <c r="L1068" s="32">
        <v>4.9340000152587891</v>
      </c>
      <c r="M1068" s="33">
        <v>5.25</v>
      </c>
    </row>
    <row r="1069" spans="1:13" x14ac:dyDescent="0.25">
      <c r="A1069" s="11" t="str">
        <f t="shared" si="86"/>
        <v>POL_1980</v>
      </c>
      <c r="B1069" t="s">
        <v>29</v>
      </c>
      <c r="C1069" s="8" t="s">
        <v>61</v>
      </c>
      <c r="D1069" s="4">
        <v>1980</v>
      </c>
      <c r="E1069" s="30">
        <f t="shared" si="84"/>
        <v>5.3846382300059004</v>
      </c>
      <c r="F1069" s="31">
        <f t="shared" si="87"/>
        <v>4.897712230682373</v>
      </c>
      <c r="G1069" s="32">
        <v>6.1111068725585938</v>
      </c>
      <c r="H1069" s="32">
        <v>3.6843175888061523</v>
      </c>
      <c r="I1069" s="30">
        <v>5.6498332023620605</v>
      </c>
      <c r="J1069" s="31">
        <f t="shared" si="88"/>
        <v>5.6208572387695313</v>
      </c>
      <c r="K1069" s="32">
        <v>6.6785717010498047</v>
      </c>
      <c r="L1069" s="32">
        <v>4.9340000152587891</v>
      </c>
      <c r="M1069" s="33">
        <v>5.25</v>
      </c>
    </row>
    <row r="1070" spans="1:13" x14ac:dyDescent="0.25">
      <c r="A1070" s="11" t="str">
        <f t="shared" si="86"/>
        <v>POL_1981</v>
      </c>
      <c r="B1070" t="s">
        <v>29</v>
      </c>
      <c r="C1070" s="8" t="s">
        <v>61</v>
      </c>
      <c r="D1070" s="4">
        <v>1981</v>
      </c>
      <c r="E1070" s="30">
        <f t="shared" si="84"/>
        <v>5.3846382300059004</v>
      </c>
      <c r="F1070" s="31">
        <f t="shared" si="87"/>
        <v>4.897712230682373</v>
      </c>
      <c r="G1070" s="32">
        <v>6.1111068725585938</v>
      </c>
      <c r="H1070" s="32">
        <v>3.6843175888061523</v>
      </c>
      <c r="I1070" s="30">
        <v>5.6498332023620605</v>
      </c>
      <c r="J1070" s="31">
        <f t="shared" si="88"/>
        <v>5.6208572387695313</v>
      </c>
      <c r="K1070" s="32">
        <v>6.6785717010498047</v>
      </c>
      <c r="L1070" s="32">
        <v>4.9340000152587891</v>
      </c>
      <c r="M1070" s="33">
        <v>5.25</v>
      </c>
    </row>
    <row r="1071" spans="1:13" x14ac:dyDescent="0.25">
      <c r="A1071" s="11" t="str">
        <f t="shared" si="86"/>
        <v>POL_1982</v>
      </c>
      <c r="B1071" t="s">
        <v>29</v>
      </c>
      <c r="C1071" s="8" t="s">
        <v>61</v>
      </c>
      <c r="D1071" s="4">
        <v>1982</v>
      </c>
      <c r="E1071" s="30">
        <f t="shared" si="84"/>
        <v>5.3846382300059004</v>
      </c>
      <c r="F1071" s="31">
        <f t="shared" si="87"/>
        <v>4.897712230682373</v>
      </c>
      <c r="G1071" s="32">
        <v>6.1111068725585938</v>
      </c>
      <c r="H1071" s="32">
        <v>3.6843175888061523</v>
      </c>
      <c r="I1071" s="30">
        <v>5.6498332023620605</v>
      </c>
      <c r="J1071" s="31">
        <f t="shared" si="88"/>
        <v>5.6208572387695313</v>
      </c>
      <c r="K1071" s="32">
        <v>6.6785717010498047</v>
      </c>
      <c r="L1071" s="32">
        <v>4.9340000152587891</v>
      </c>
      <c r="M1071" s="33">
        <v>5.25</v>
      </c>
    </row>
    <row r="1072" spans="1:13" x14ac:dyDescent="0.25">
      <c r="A1072" s="11" t="str">
        <f t="shared" si="86"/>
        <v>POL_1983</v>
      </c>
      <c r="B1072" t="s">
        <v>29</v>
      </c>
      <c r="C1072" s="8" t="s">
        <v>61</v>
      </c>
      <c r="D1072" s="4">
        <v>1983</v>
      </c>
      <c r="E1072" s="30">
        <f t="shared" si="84"/>
        <v>5.3846382300059004</v>
      </c>
      <c r="F1072" s="31">
        <f t="shared" si="87"/>
        <v>4.897712230682373</v>
      </c>
      <c r="G1072" s="32">
        <v>6.1111068725585938</v>
      </c>
      <c r="H1072" s="32">
        <v>3.6843175888061523</v>
      </c>
      <c r="I1072" s="30">
        <v>5.6498332023620605</v>
      </c>
      <c r="J1072" s="31">
        <f t="shared" si="88"/>
        <v>5.6208572387695313</v>
      </c>
      <c r="K1072" s="32">
        <v>6.6785717010498047</v>
      </c>
      <c r="L1072" s="32">
        <v>4.9340000152587891</v>
      </c>
      <c r="M1072" s="33">
        <v>5.25</v>
      </c>
    </row>
    <row r="1073" spans="1:13" x14ac:dyDescent="0.25">
      <c r="A1073" s="11" t="str">
        <f t="shared" si="86"/>
        <v>POL_1984</v>
      </c>
      <c r="B1073" t="s">
        <v>29</v>
      </c>
      <c r="C1073" s="8" t="s">
        <v>61</v>
      </c>
      <c r="D1073" s="4">
        <v>1984</v>
      </c>
      <c r="E1073" s="30">
        <f t="shared" si="84"/>
        <v>5.3846382300059004</v>
      </c>
      <c r="F1073" s="31">
        <f t="shared" si="87"/>
        <v>4.897712230682373</v>
      </c>
      <c r="G1073" s="32">
        <v>6.1111068725585938</v>
      </c>
      <c r="H1073" s="32">
        <v>3.6843175888061523</v>
      </c>
      <c r="I1073" s="30">
        <v>5.6498332023620605</v>
      </c>
      <c r="J1073" s="31">
        <f t="shared" si="88"/>
        <v>5.6208572387695313</v>
      </c>
      <c r="K1073" s="32">
        <v>6.6785717010498047</v>
      </c>
      <c r="L1073" s="32">
        <v>4.9340000152587891</v>
      </c>
      <c r="M1073" s="33">
        <v>5.25</v>
      </c>
    </row>
    <row r="1074" spans="1:13" x14ac:dyDescent="0.25">
      <c r="A1074" s="11" t="str">
        <f t="shared" si="86"/>
        <v>POL_1985</v>
      </c>
      <c r="B1074" t="s">
        <v>29</v>
      </c>
      <c r="C1074" s="8" t="s">
        <v>61</v>
      </c>
      <c r="D1074" s="4">
        <v>1985</v>
      </c>
      <c r="E1074" s="30">
        <f t="shared" si="84"/>
        <v>5.3846382300059004</v>
      </c>
      <c r="F1074" s="31">
        <f t="shared" si="87"/>
        <v>4.897712230682373</v>
      </c>
      <c r="G1074" s="32">
        <v>6.1111068725585938</v>
      </c>
      <c r="H1074" s="32">
        <v>3.6843175888061523</v>
      </c>
      <c r="I1074" s="30">
        <v>5.6498332023620605</v>
      </c>
      <c r="J1074" s="31">
        <f t="shared" si="88"/>
        <v>5.6208572387695313</v>
      </c>
      <c r="K1074" s="32">
        <v>6.6785717010498047</v>
      </c>
      <c r="L1074" s="32">
        <v>4.9340000152587891</v>
      </c>
      <c r="M1074" s="33">
        <v>5.25</v>
      </c>
    </row>
    <row r="1075" spans="1:13" x14ac:dyDescent="0.25">
      <c r="A1075" s="11" t="str">
        <f t="shared" si="86"/>
        <v>POL_1986</v>
      </c>
      <c r="B1075" t="s">
        <v>29</v>
      </c>
      <c r="C1075" s="8" t="s">
        <v>61</v>
      </c>
      <c r="D1075" s="4">
        <v>1986</v>
      </c>
      <c r="E1075" s="30">
        <f t="shared" si="84"/>
        <v>5.3846382300059004</v>
      </c>
      <c r="F1075" s="31">
        <f t="shared" si="87"/>
        <v>4.897712230682373</v>
      </c>
      <c r="G1075" s="32">
        <v>6.1111068725585938</v>
      </c>
      <c r="H1075" s="32">
        <v>3.6843175888061523</v>
      </c>
      <c r="I1075" s="30">
        <v>5.6498332023620605</v>
      </c>
      <c r="J1075" s="31">
        <f t="shared" si="88"/>
        <v>5.6208572387695313</v>
      </c>
      <c r="K1075" s="32">
        <v>6.6785717010498047</v>
      </c>
      <c r="L1075" s="32">
        <v>4.9340000152587891</v>
      </c>
      <c r="M1075" s="33">
        <v>5.25</v>
      </c>
    </row>
    <row r="1076" spans="1:13" x14ac:dyDescent="0.25">
      <c r="A1076" s="11" t="str">
        <f t="shared" si="86"/>
        <v>POL_1987</v>
      </c>
      <c r="B1076" t="s">
        <v>29</v>
      </c>
      <c r="C1076" s="8" t="s">
        <v>61</v>
      </c>
      <c r="D1076" s="4">
        <v>1987</v>
      </c>
      <c r="E1076" s="30">
        <f t="shared" si="84"/>
        <v>5.3846382300059004</v>
      </c>
      <c r="F1076" s="31">
        <f t="shared" si="87"/>
        <v>4.897712230682373</v>
      </c>
      <c r="G1076" s="32">
        <v>6.1111068725585938</v>
      </c>
      <c r="H1076" s="32">
        <v>3.6843175888061523</v>
      </c>
      <c r="I1076" s="30">
        <v>5.6498332023620605</v>
      </c>
      <c r="J1076" s="31">
        <f t="shared" si="88"/>
        <v>5.6208572387695313</v>
      </c>
      <c r="K1076" s="32">
        <v>6.6785717010498047</v>
      </c>
      <c r="L1076" s="32">
        <v>4.9340000152587891</v>
      </c>
      <c r="M1076" s="33">
        <v>5.25</v>
      </c>
    </row>
    <row r="1077" spans="1:13" x14ac:dyDescent="0.25">
      <c r="A1077" s="11" t="str">
        <f t="shared" si="86"/>
        <v>POL_1988</v>
      </c>
      <c r="B1077" t="s">
        <v>29</v>
      </c>
      <c r="C1077" s="8" t="s">
        <v>61</v>
      </c>
      <c r="D1077" s="4">
        <v>1988</v>
      </c>
      <c r="E1077" s="30">
        <f t="shared" si="84"/>
        <v>5.3846382300059004</v>
      </c>
      <c r="F1077" s="31">
        <f t="shared" si="87"/>
        <v>4.897712230682373</v>
      </c>
      <c r="G1077" s="32">
        <v>6.1111068725585938</v>
      </c>
      <c r="H1077" s="32">
        <v>3.6843175888061523</v>
      </c>
      <c r="I1077" s="30">
        <v>5.6498332023620605</v>
      </c>
      <c r="J1077" s="31">
        <f t="shared" si="88"/>
        <v>5.6208572387695313</v>
      </c>
      <c r="K1077" s="32">
        <v>6.6785717010498047</v>
      </c>
      <c r="L1077" s="32">
        <v>4.9340000152587891</v>
      </c>
      <c r="M1077" s="33">
        <v>5.25</v>
      </c>
    </row>
    <row r="1078" spans="1:13" x14ac:dyDescent="0.25">
      <c r="A1078" s="11" t="str">
        <f t="shared" si="86"/>
        <v>POL_1989</v>
      </c>
      <c r="B1078" t="s">
        <v>29</v>
      </c>
      <c r="C1078" s="8" t="s">
        <v>61</v>
      </c>
      <c r="D1078" s="4">
        <v>1989</v>
      </c>
      <c r="E1078" s="30">
        <f t="shared" si="84"/>
        <v>5.3846382300059004</v>
      </c>
      <c r="F1078" s="31">
        <f t="shared" si="87"/>
        <v>4.897712230682373</v>
      </c>
      <c r="G1078" s="32">
        <v>6.1111068725585938</v>
      </c>
      <c r="H1078" s="32">
        <v>3.6843175888061523</v>
      </c>
      <c r="I1078" s="30">
        <v>5.6498332023620605</v>
      </c>
      <c r="J1078" s="31">
        <f t="shared" si="88"/>
        <v>5.6208572387695313</v>
      </c>
      <c r="K1078" s="32">
        <v>6.6785717010498047</v>
      </c>
      <c r="L1078" s="32">
        <v>4.9340000152587891</v>
      </c>
      <c r="M1078" s="33">
        <v>5.25</v>
      </c>
    </row>
    <row r="1079" spans="1:13" x14ac:dyDescent="0.25">
      <c r="A1079" s="11" t="str">
        <f t="shared" si="86"/>
        <v>POL_1990</v>
      </c>
      <c r="B1079" t="s">
        <v>29</v>
      </c>
      <c r="C1079" s="8" t="s">
        <v>61</v>
      </c>
      <c r="D1079" s="4">
        <v>1990</v>
      </c>
      <c r="E1079" s="30">
        <f t="shared" si="84"/>
        <v>5.3846382300059004</v>
      </c>
      <c r="F1079" s="31">
        <f t="shared" si="87"/>
        <v>4.897712230682373</v>
      </c>
      <c r="G1079" s="32">
        <v>6.1111068725585938</v>
      </c>
      <c r="H1079" s="32">
        <v>3.6843175888061523</v>
      </c>
      <c r="I1079" s="30">
        <v>5.6498332023620605</v>
      </c>
      <c r="J1079" s="31">
        <f t="shared" si="88"/>
        <v>5.6208572387695313</v>
      </c>
      <c r="K1079" s="32">
        <v>6.6785717010498047</v>
      </c>
      <c r="L1079" s="32">
        <v>4.9340000152587891</v>
      </c>
      <c r="M1079" s="33">
        <v>5.25</v>
      </c>
    </row>
    <row r="1080" spans="1:13" x14ac:dyDescent="0.25">
      <c r="A1080" s="11" t="str">
        <f t="shared" si="86"/>
        <v>POL_1991</v>
      </c>
      <c r="B1080" t="s">
        <v>29</v>
      </c>
      <c r="C1080" s="8" t="s">
        <v>61</v>
      </c>
      <c r="D1080" s="4">
        <v>1991</v>
      </c>
      <c r="E1080" s="30">
        <f t="shared" si="84"/>
        <v>5.3846382300059004</v>
      </c>
      <c r="F1080" s="31">
        <f t="shared" si="87"/>
        <v>4.897712230682373</v>
      </c>
      <c r="G1080" s="32">
        <v>6.1111068725585938</v>
      </c>
      <c r="H1080" s="32">
        <v>3.6843175888061523</v>
      </c>
      <c r="I1080" s="30">
        <v>5.6498332023620605</v>
      </c>
      <c r="J1080" s="31">
        <f t="shared" si="88"/>
        <v>5.6208572387695313</v>
      </c>
      <c r="K1080" s="32">
        <v>6.6785717010498047</v>
      </c>
      <c r="L1080" s="32">
        <v>4.9340000152587891</v>
      </c>
      <c r="M1080" s="33">
        <v>5.25</v>
      </c>
    </row>
    <row r="1081" spans="1:13" x14ac:dyDescent="0.25">
      <c r="A1081" s="11" t="str">
        <f t="shared" si="86"/>
        <v>POL_1992</v>
      </c>
      <c r="B1081" t="s">
        <v>29</v>
      </c>
      <c r="C1081" s="8" t="s">
        <v>61</v>
      </c>
      <c r="D1081" s="4">
        <v>1992</v>
      </c>
      <c r="E1081" s="30">
        <f t="shared" si="84"/>
        <v>5.3846382300059004</v>
      </c>
      <c r="F1081" s="31">
        <f t="shared" si="87"/>
        <v>4.897712230682373</v>
      </c>
      <c r="G1081" s="32">
        <v>6.1111068725585938</v>
      </c>
      <c r="H1081" s="32">
        <v>3.6843175888061523</v>
      </c>
      <c r="I1081" s="30">
        <v>5.6498332023620605</v>
      </c>
      <c r="J1081" s="31">
        <f t="shared" si="88"/>
        <v>5.6208572387695313</v>
      </c>
      <c r="K1081" s="32">
        <v>6.6785717010498047</v>
      </c>
      <c r="L1081" s="32">
        <v>4.9340000152587891</v>
      </c>
      <c r="M1081" s="33">
        <v>5.25</v>
      </c>
    </row>
    <row r="1082" spans="1:13" x14ac:dyDescent="0.25">
      <c r="A1082" s="11" t="str">
        <f t="shared" si="86"/>
        <v>POL_1993</v>
      </c>
      <c r="B1082" t="s">
        <v>29</v>
      </c>
      <c r="C1082" s="8" t="s">
        <v>61</v>
      </c>
      <c r="D1082" s="4">
        <v>1993</v>
      </c>
      <c r="E1082" s="30">
        <f t="shared" si="84"/>
        <v>5.3846382300059004</v>
      </c>
      <c r="F1082" s="31">
        <f t="shared" si="87"/>
        <v>4.897712230682373</v>
      </c>
      <c r="G1082" s="32">
        <v>6.1111068725585938</v>
      </c>
      <c r="H1082" s="32">
        <v>3.6843175888061523</v>
      </c>
      <c r="I1082" s="30">
        <v>5.6498332023620605</v>
      </c>
      <c r="J1082" s="31">
        <f t="shared" si="88"/>
        <v>5.6208572387695313</v>
      </c>
      <c r="K1082" s="32">
        <v>6.6785717010498047</v>
      </c>
      <c r="L1082" s="32">
        <v>4.9340000152587891</v>
      </c>
      <c r="M1082" s="33">
        <v>5.25</v>
      </c>
    </row>
    <row r="1083" spans="1:13" x14ac:dyDescent="0.25">
      <c r="A1083" s="11" t="str">
        <f t="shared" si="86"/>
        <v>POL_1994</v>
      </c>
      <c r="B1083" t="s">
        <v>29</v>
      </c>
      <c r="C1083" s="8" t="s">
        <v>61</v>
      </c>
      <c r="D1083" s="4">
        <v>1994</v>
      </c>
      <c r="E1083" s="30">
        <f t="shared" si="84"/>
        <v>5.3846382300059004</v>
      </c>
      <c r="F1083" s="31">
        <f t="shared" si="87"/>
        <v>4.897712230682373</v>
      </c>
      <c r="G1083" s="32">
        <v>6.1111068725585938</v>
      </c>
      <c r="H1083" s="32">
        <v>3.6843175888061523</v>
      </c>
      <c r="I1083" s="30">
        <v>5.6498332023620605</v>
      </c>
      <c r="J1083" s="31">
        <f t="shared" si="88"/>
        <v>5.6208572387695313</v>
      </c>
      <c r="K1083" s="32">
        <v>6.6785717010498047</v>
      </c>
      <c r="L1083" s="32">
        <v>4.9340000152587891</v>
      </c>
      <c r="M1083" s="33">
        <v>5.25</v>
      </c>
    </row>
    <row r="1084" spans="1:13" x14ac:dyDescent="0.25">
      <c r="A1084" s="11" t="str">
        <f t="shared" si="86"/>
        <v>POL_1995</v>
      </c>
      <c r="B1084" t="s">
        <v>29</v>
      </c>
      <c r="C1084" s="8" t="s">
        <v>61</v>
      </c>
      <c r="D1084" s="4">
        <v>1995</v>
      </c>
      <c r="E1084" s="30">
        <f t="shared" si="84"/>
        <v>4.9888048966725664</v>
      </c>
      <c r="F1084" s="31">
        <f t="shared" si="87"/>
        <v>4.772712230682373</v>
      </c>
      <c r="G1084" s="32">
        <v>6.1111068725585938</v>
      </c>
      <c r="H1084" s="32">
        <v>3.4343175888061523</v>
      </c>
      <c r="I1084" s="30">
        <v>5.6498332023620605</v>
      </c>
      <c r="J1084" s="31">
        <f t="shared" si="88"/>
        <v>4.9125239054361982</v>
      </c>
      <c r="K1084" s="32">
        <v>4.5535717010498047</v>
      </c>
      <c r="L1084" s="32">
        <v>4.9340000152587891</v>
      </c>
      <c r="M1084" s="33">
        <v>5.25</v>
      </c>
    </row>
    <row r="1085" spans="1:13" x14ac:dyDescent="0.25">
      <c r="A1085" s="11" t="str">
        <f t="shared" si="86"/>
        <v>POL_1996</v>
      </c>
      <c r="B1085" t="s">
        <v>29</v>
      </c>
      <c r="C1085" s="8" t="s">
        <v>61</v>
      </c>
      <c r="D1085" s="4">
        <v>1996</v>
      </c>
      <c r="E1085" s="30">
        <f t="shared" si="84"/>
        <v>4.7838048934936523</v>
      </c>
      <c r="F1085" s="31">
        <f t="shared" si="87"/>
        <v>4.772712230682373</v>
      </c>
      <c r="G1085" s="32">
        <v>6.1111068725585938</v>
      </c>
      <c r="H1085" s="32">
        <v>3.4343175888061523</v>
      </c>
      <c r="I1085" s="30">
        <v>4.7948331832885742</v>
      </c>
      <c r="J1085" s="31">
        <f t="shared" si="88"/>
        <v>4.7875239054361982</v>
      </c>
      <c r="K1085" s="32">
        <v>4.1785717010498047</v>
      </c>
      <c r="L1085" s="32">
        <v>4.9340000152587891</v>
      </c>
      <c r="M1085" s="33">
        <v>5.25</v>
      </c>
    </row>
    <row r="1086" spans="1:13" x14ac:dyDescent="0.25">
      <c r="A1086" s="11" t="str">
        <f t="shared" si="86"/>
        <v>POL_1997</v>
      </c>
      <c r="B1086" t="s">
        <v>29</v>
      </c>
      <c r="C1086" s="8" t="s">
        <v>61</v>
      </c>
      <c r="D1086" s="4">
        <v>1997</v>
      </c>
      <c r="E1086" s="30">
        <f t="shared" si="84"/>
        <v>4.7663048903147383</v>
      </c>
      <c r="F1086" s="31">
        <f t="shared" si="87"/>
        <v>4.772712230682373</v>
      </c>
      <c r="G1086" s="32">
        <v>6.1111068725585938</v>
      </c>
      <c r="H1086" s="32">
        <v>3.4343175888061523</v>
      </c>
      <c r="I1086" s="30">
        <v>4.6898331642150879</v>
      </c>
      <c r="J1086" s="31">
        <f t="shared" si="88"/>
        <v>4.7875239054361982</v>
      </c>
      <c r="K1086" s="32">
        <v>4.1785717010498047</v>
      </c>
      <c r="L1086" s="32">
        <v>4.9340000152587891</v>
      </c>
      <c r="M1086" s="33">
        <v>5.25</v>
      </c>
    </row>
    <row r="1087" spans="1:13" x14ac:dyDescent="0.25">
      <c r="A1087" s="11" t="str">
        <f t="shared" si="86"/>
        <v>POL_1998</v>
      </c>
      <c r="B1087" t="s">
        <v>29</v>
      </c>
      <c r="C1087" s="8" t="s">
        <v>61</v>
      </c>
      <c r="D1087" s="4">
        <v>1998</v>
      </c>
      <c r="E1087" s="30">
        <f t="shared" si="84"/>
        <v>4.2663048903147383</v>
      </c>
      <c r="F1087" s="31">
        <f t="shared" si="87"/>
        <v>4.772712230682373</v>
      </c>
      <c r="G1087" s="32">
        <v>6.1111068725585938</v>
      </c>
      <c r="H1087" s="32">
        <v>3.4343175888061523</v>
      </c>
      <c r="I1087" s="30">
        <v>4.6898331642150879</v>
      </c>
      <c r="J1087" s="31">
        <f t="shared" si="88"/>
        <v>3.7875239054361978</v>
      </c>
      <c r="K1087" s="32">
        <v>4.1785717010498047</v>
      </c>
      <c r="L1087" s="32">
        <v>4.9340000152587891</v>
      </c>
      <c r="M1087" s="33">
        <v>2.25</v>
      </c>
    </row>
    <row r="1088" spans="1:13" x14ac:dyDescent="0.25">
      <c r="A1088" s="11" t="str">
        <f t="shared" si="86"/>
        <v>POL_1999</v>
      </c>
      <c r="B1088" t="s">
        <v>29</v>
      </c>
      <c r="C1088" s="8" t="s">
        <v>61</v>
      </c>
      <c r="D1088" s="4">
        <v>1999</v>
      </c>
      <c r="E1088" s="30">
        <f t="shared" ref="E1088:E1161" si="90">IF(AND(G1088=".",H1088=".",I1088=".",K1088=".",L1088=".",M1088="."),".",AVERAGE(G1088,H1088,I1088,K1088,L1088,M1088))</f>
        <v>4.0251012643178301</v>
      </c>
      <c r="F1088" s="31">
        <f t="shared" si="87"/>
        <v>4.4949345588684082</v>
      </c>
      <c r="G1088" s="32">
        <v>5.5555515289306641</v>
      </c>
      <c r="H1088" s="32">
        <v>3.4343175888061523</v>
      </c>
      <c r="I1088" s="30">
        <v>4.0051665306091309</v>
      </c>
      <c r="J1088" s="31">
        <f t="shared" si="88"/>
        <v>3.7185239791870117</v>
      </c>
      <c r="K1088" s="32">
        <v>4.1785717010498047</v>
      </c>
      <c r="L1088" s="32">
        <v>4.7270002365112305</v>
      </c>
      <c r="M1088" s="33">
        <v>2.25</v>
      </c>
    </row>
    <row r="1089" spans="1:13" x14ac:dyDescent="0.25">
      <c r="A1089" s="11" t="str">
        <f t="shared" si="86"/>
        <v>POL_2000</v>
      </c>
      <c r="B1089" t="s">
        <v>29</v>
      </c>
      <c r="C1089" s="8" t="s">
        <v>61</v>
      </c>
      <c r="D1089" s="4">
        <v>2000</v>
      </c>
      <c r="E1089" s="30">
        <f t="shared" si="90"/>
        <v>3.5933234294255576</v>
      </c>
      <c r="F1089" s="31">
        <f t="shared" si="87"/>
        <v>3.9516010284423828</v>
      </c>
      <c r="G1089" s="32">
        <v>4.8888845443725586</v>
      </c>
      <c r="H1089" s="32">
        <v>3.014317512512207</v>
      </c>
      <c r="I1089" s="30">
        <v>2.876166820526123</v>
      </c>
      <c r="J1089" s="31">
        <f t="shared" si="88"/>
        <v>3.5935238997141519</v>
      </c>
      <c r="K1089" s="32">
        <v>3.8035714626312256</v>
      </c>
      <c r="L1089" s="32">
        <v>4.7270002365112305</v>
      </c>
      <c r="M1089" s="33">
        <v>2.25</v>
      </c>
    </row>
    <row r="1090" spans="1:13" x14ac:dyDescent="0.25">
      <c r="A1090" s="11" t="str">
        <f t="shared" si="86"/>
        <v>POL_2001</v>
      </c>
      <c r="B1090" t="s">
        <v>29</v>
      </c>
      <c r="C1090" s="8" t="s">
        <v>61</v>
      </c>
      <c r="D1090" s="4">
        <v>2001</v>
      </c>
      <c r="E1090" s="30">
        <f t="shared" si="90"/>
        <v>3.0543789466222129</v>
      </c>
      <c r="F1090" s="31">
        <f t="shared" si="87"/>
        <v>3.9516010284423828</v>
      </c>
      <c r="G1090" s="32">
        <v>4.8888845443725586</v>
      </c>
      <c r="H1090" s="32">
        <v>3.014317512512207</v>
      </c>
      <c r="I1090" s="30">
        <v>2.3925001621246338</v>
      </c>
      <c r="J1090" s="31">
        <f t="shared" si="88"/>
        <v>2.6768571535746255</v>
      </c>
      <c r="K1090" s="32">
        <v>3.8035714626312256</v>
      </c>
      <c r="L1090" s="32">
        <v>2.7269999980926514</v>
      </c>
      <c r="M1090" s="33">
        <v>1.5</v>
      </c>
    </row>
    <row r="1091" spans="1:13" x14ac:dyDescent="0.25">
      <c r="A1091" s="11" t="str">
        <f t="shared" si="86"/>
        <v>POL_2002</v>
      </c>
      <c r="B1091" t="s">
        <v>29</v>
      </c>
      <c r="C1091" s="8" t="s">
        <v>61</v>
      </c>
      <c r="D1091" s="4">
        <v>2002</v>
      </c>
      <c r="E1091" s="30">
        <f t="shared" si="90"/>
        <v>2.9671511451403298</v>
      </c>
      <c r="F1091" s="31">
        <f t="shared" si="87"/>
        <v>3.9516010284423828</v>
      </c>
      <c r="G1091" s="32">
        <v>4.8888845443725586</v>
      </c>
      <c r="H1091" s="32">
        <v>3.014317512512207</v>
      </c>
      <c r="I1091" s="30">
        <v>1.8691333532333374</v>
      </c>
      <c r="J1091" s="31">
        <f t="shared" si="88"/>
        <v>2.6768571535746255</v>
      </c>
      <c r="K1091" s="32">
        <v>3.8035714626312256</v>
      </c>
      <c r="L1091" s="32">
        <v>2.7269999980926514</v>
      </c>
      <c r="M1091" s="33">
        <v>1.5</v>
      </c>
    </row>
    <row r="1092" spans="1:13" x14ac:dyDescent="0.25">
      <c r="A1092" s="11" t="str">
        <f t="shared" si="86"/>
        <v>POL_2003</v>
      </c>
      <c r="B1092" t="s">
        <v>29</v>
      </c>
      <c r="C1092" s="8" t="s">
        <v>61</v>
      </c>
      <c r="D1092" s="4">
        <v>2003</v>
      </c>
      <c r="E1092" s="30">
        <f t="shared" si="90"/>
        <v>2.6777187784512839</v>
      </c>
      <c r="F1092" s="31">
        <f t="shared" si="87"/>
        <v>3.2606289386749268</v>
      </c>
      <c r="G1092" s="32">
        <v>3.5069403648376465</v>
      </c>
      <c r="H1092" s="32">
        <v>3.014317512512207</v>
      </c>
      <c r="I1092" s="30">
        <v>1.5144833326339722</v>
      </c>
      <c r="J1092" s="31">
        <f t="shared" si="88"/>
        <v>2.6768571535746255</v>
      </c>
      <c r="K1092" s="32">
        <v>3.8035714626312256</v>
      </c>
      <c r="L1092" s="32">
        <v>2.7269999980926514</v>
      </c>
      <c r="M1092" s="33">
        <v>1.5</v>
      </c>
    </row>
    <row r="1093" spans="1:13" x14ac:dyDescent="0.25">
      <c r="A1093" s="11" t="str">
        <f t="shared" si="86"/>
        <v>POL_2004</v>
      </c>
      <c r="B1093" t="s">
        <v>29</v>
      </c>
      <c r="C1093" s="8" t="s">
        <v>61</v>
      </c>
      <c r="D1093" s="4">
        <v>2004</v>
      </c>
      <c r="E1093" s="30">
        <f t="shared" si="90"/>
        <v>2.4933187762896218</v>
      </c>
      <c r="F1093" s="31">
        <f t="shared" si="87"/>
        <v>3.2606289386749268</v>
      </c>
      <c r="G1093" s="32">
        <v>3.5069403648376465</v>
      </c>
      <c r="H1093" s="32">
        <v>3.014317512512207</v>
      </c>
      <c r="I1093" s="30">
        <v>1.4080833196640015</v>
      </c>
      <c r="J1093" s="31">
        <f t="shared" si="88"/>
        <v>2.3435238202412925</v>
      </c>
      <c r="K1093" s="32">
        <v>3.8035714626312256</v>
      </c>
      <c r="L1093" s="32">
        <v>1.7269999980926514</v>
      </c>
      <c r="M1093" s="33">
        <v>1.5</v>
      </c>
    </row>
    <row r="1094" spans="1:13" x14ac:dyDescent="0.25">
      <c r="A1094" s="11" t="str">
        <f t="shared" si="86"/>
        <v>POL_2005</v>
      </c>
      <c r="B1094" t="s">
        <v>29</v>
      </c>
      <c r="C1094" s="8" t="s">
        <v>61</v>
      </c>
      <c r="D1094" s="4">
        <v>2005</v>
      </c>
      <c r="E1094" s="30">
        <f t="shared" si="90"/>
        <v>2.3453500866889954</v>
      </c>
      <c r="F1094" s="31">
        <f t="shared" si="87"/>
        <v>3.0810978412628174</v>
      </c>
      <c r="G1094" s="32">
        <v>3.5069403648376465</v>
      </c>
      <c r="H1094" s="32">
        <v>2.6552553176879883</v>
      </c>
      <c r="I1094" s="30">
        <v>0.87933337688446045</v>
      </c>
      <c r="J1094" s="31">
        <f t="shared" si="88"/>
        <v>2.3435238202412925</v>
      </c>
      <c r="K1094" s="32">
        <v>3.8035714626312256</v>
      </c>
      <c r="L1094" s="32">
        <v>1.7269999980926514</v>
      </c>
      <c r="M1094" s="33">
        <v>1.5</v>
      </c>
    </row>
    <row r="1095" spans="1:13" x14ac:dyDescent="0.25">
      <c r="A1095" s="11" t="str">
        <f t="shared" si="86"/>
        <v>POL_2006</v>
      </c>
      <c r="B1095" t="s">
        <v>29</v>
      </c>
      <c r="C1095" s="8" t="s">
        <v>61</v>
      </c>
      <c r="D1095" s="4">
        <v>2006</v>
      </c>
      <c r="E1095" s="30">
        <f t="shared" si="90"/>
        <v>2.2206487059593201</v>
      </c>
      <c r="F1095" s="31">
        <f t="shared" si="87"/>
        <v>2.72078537940979</v>
      </c>
      <c r="G1095" s="32">
        <v>3.3663153648376465</v>
      </c>
      <c r="H1095" s="32">
        <v>2.0752553939819336</v>
      </c>
      <c r="I1095" s="30">
        <v>0.85175001621246338</v>
      </c>
      <c r="J1095" s="31">
        <f t="shared" si="88"/>
        <v>2.3435238202412925</v>
      </c>
      <c r="K1095" s="32">
        <v>3.8035714626312256</v>
      </c>
      <c r="L1095" s="32">
        <v>1.7269999980926514</v>
      </c>
      <c r="M1095" s="33">
        <v>1.5</v>
      </c>
    </row>
    <row r="1096" spans="1:13" x14ac:dyDescent="0.25">
      <c r="A1096" s="11" t="str">
        <f t="shared" si="86"/>
        <v>POL_2007</v>
      </c>
      <c r="B1096" t="s">
        <v>29</v>
      </c>
      <c r="C1096" s="8" t="s">
        <v>61</v>
      </c>
      <c r="D1096" s="4">
        <v>2007</v>
      </c>
      <c r="E1096" s="30">
        <f t="shared" si="90"/>
        <v>2.0953917503356934</v>
      </c>
      <c r="F1096" s="31">
        <f t="shared" si="87"/>
        <v>2.6088061928749084</v>
      </c>
      <c r="G1096" s="32">
        <v>3.2829821109771729</v>
      </c>
      <c r="H1096" s="32">
        <v>1.934630274772644</v>
      </c>
      <c r="I1096" s="30">
        <v>0.32416665554046631</v>
      </c>
      <c r="J1096" s="31">
        <f t="shared" si="88"/>
        <v>2.3435238202412925</v>
      </c>
      <c r="K1096" s="32">
        <v>3.8035714626312256</v>
      </c>
      <c r="L1096" s="32">
        <v>1.7269999980926514</v>
      </c>
      <c r="M1096" s="33">
        <v>1.5</v>
      </c>
    </row>
    <row r="1097" spans="1:13" x14ac:dyDescent="0.25">
      <c r="A1097" s="11" t="str">
        <f t="shared" ref="A1097:A1160" si="91">B1097&amp;"_"&amp;D1097</f>
        <v>POL_2008</v>
      </c>
      <c r="B1097" t="s">
        <v>29</v>
      </c>
      <c r="C1097" s="8" t="s">
        <v>61</v>
      </c>
      <c r="D1097" s="4">
        <v>2008</v>
      </c>
      <c r="E1097" s="30">
        <f t="shared" si="90"/>
        <v>2.0891139705975852</v>
      </c>
      <c r="F1097" s="31">
        <f t="shared" ref="F1097:F1160" si="92">AVERAGE(G1097:H1097)</f>
        <v>2.6088061928749084</v>
      </c>
      <c r="G1097" s="32">
        <v>3.2829821109771729</v>
      </c>
      <c r="H1097" s="32">
        <v>1.934630274772644</v>
      </c>
      <c r="I1097" s="30">
        <v>0.28649997711181641</v>
      </c>
      <c r="J1097" s="31">
        <f t="shared" ref="J1097:J1160" si="93">AVERAGE(K1097:M1097)</f>
        <v>2.3435238202412925</v>
      </c>
      <c r="K1097" s="32">
        <v>3.8035714626312256</v>
      </c>
      <c r="L1097" s="32">
        <v>1.7269999980926514</v>
      </c>
      <c r="M1097" s="33">
        <v>1.5</v>
      </c>
    </row>
    <row r="1098" spans="1:13" x14ac:dyDescent="0.25">
      <c r="A1098" s="11" t="str">
        <f t="shared" si="91"/>
        <v>POL_2009</v>
      </c>
      <c r="B1098" t="s">
        <v>29</v>
      </c>
      <c r="C1098" s="8" t="s">
        <v>61</v>
      </c>
      <c r="D1098" s="4">
        <v>2009</v>
      </c>
      <c r="E1098" s="30">
        <f t="shared" si="90"/>
        <v>2.0503048499425254</v>
      </c>
      <c r="F1098" s="31">
        <f t="shared" si="92"/>
        <v>2.511212170124054</v>
      </c>
      <c r="G1098" s="32">
        <v>3.2267320156097412</v>
      </c>
      <c r="H1098" s="32">
        <v>1.7956923246383667</v>
      </c>
      <c r="I1098" s="30">
        <v>0.2488332986831665</v>
      </c>
      <c r="J1098" s="31">
        <f t="shared" si="93"/>
        <v>2.3435238202412925</v>
      </c>
      <c r="K1098" s="32">
        <v>3.8035714626312256</v>
      </c>
      <c r="L1098" s="32">
        <v>1.7269999980926514</v>
      </c>
      <c r="M1098" s="33">
        <v>1.5</v>
      </c>
    </row>
    <row r="1099" spans="1:13" x14ac:dyDescent="0.25">
      <c r="A1099" s="11" t="str">
        <f t="shared" si="91"/>
        <v>POL_2010</v>
      </c>
      <c r="B1099" t="s">
        <v>29</v>
      </c>
      <c r="C1099" s="8" t="s">
        <v>61</v>
      </c>
      <c r="D1099" s="4">
        <v>2010</v>
      </c>
      <c r="E1099" s="30">
        <f t="shared" si="90"/>
        <v>1.973624328772227</v>
      </c>
      <c r="F1099" s="31">
        <f t="shared" si="92"/>
        <v>2.2974622845649719</v>
      </c>
      <c r="G1099" s="32">
        <v>2.7992322444915771</v>
      </c>
      <c r="H1099" s="32">
        <v>1.7956923246383667</v>
      </c>
      <c r="I1099" s="30">
        <v>0.21624994277954102</v>
      </c>
      <c r="J1099" s="31">
        <f t="shared" si="93"/>
        <v>2.3435238202412925</v>
      </c>
      <c r="K1099" s="32">
        <v>3.8035714626312256</v>
      </c>
      <c r="L1099" s="32">
        <v>1.7269999980926514</v>
      </c>
      <c r="M1099" s="33">
        <v>1.5</v>
      </c>
    </row>
    <row r="1100" spans="1:13" x14ac:dyDescent="0.25">
      <c r="A1100" s="11" t="str">
        <f t="shared" si="91"/>
        <v>POL_2011</v>
      </c>
      <c r="B1100" t="s">
        <v>29</v>
      </c>
      <c r="C1100" s="8" t="s">
        <v>61</v>
      </c>
      <c r="D1100" s="4">
        <v>2011</v>
      </c>
      <c r="E1100" s="30">
        <f t="shared" si="90"/>
        <v>1.8736104269822438</v>
      </c>
      <c r="F1100" s="31">
        <f t="shared" si="92"/>
        <v>2.0137122273445129</v>
      </c>
      <c r="G1100" s="32">
        <v>2.2317321300506592</v>
      </c>
      <c r="H1100" s="32">
        <v>1.7956923246383667</v>
      </c>
      <c r="I1100" s="30">
        <v>0.1836666464805603</v>
      </c>
      <c r="J1100" s="31">
        <f t="shared" si="93"/>
        <v>2.3435238202412925</v>
      </c>
      <c r="K1100" s="32">
        <v>3.8035714626312256</v>
      </c>
      <c r="L1100" s="32">
        <v>1.7269999980926514</v>
      </c>
      <c r="M1100" s="33">
        <v>1.5</v>
      </c>
    </row>
    <row r="1101" spans="1:13" x14ac:dyDescent="0.25">
      <c r="A1101" s="11" t="str">
        <f t="shared" si="91"/>
        <v>POL_2012</v>
      </c>
      <c r="B1101" t="s">
        <v>29</v>
      </c>
      <c r="C1101" s="8" t="s">
        <v>61</v>
      </c>
      <c r="D1101" s="4">
        <v>2012</v>
      </c>
      <c r="E1101" s="30">
        <f t="shared" si="90"/>
        <v>1.803804874420166</v>
      </c>
      <c r="F1101" s="31">
        <f t="shared" si="92"/>
        <v>2.0080872178077698</v>
      </c>
      <c r="G1101" s="32">
        <v>2.2204821109771729</v>
      </c>
      <c r="H1101" s="32">
        <v>1.7956923246383667</v>
      </c>
      <c r="I1101" s="30">
        <v>0.15108335018157959</v>
      </c>
      <c r="J1101" s="31">
        <f t="shared" si="93"/>
        <v>2.2185238202412925</v>
      </c>
      <c r="K1101" s="32">
        <v>3.4285714626312256</v>
      </c>
      <c r="L1101" s="32">
        <v>1.7269999980926514</v>
      </c>
      <c r="M1101" s="33">
        <v>1.5</v>
      </c>
    </row>
    <row r="1102" spans="1:13" x14ac:dyDescent="0.25">
      <c r="A1102" s="11" t="str">
        <f t="shared" si="91"/>
        <v>POL_2013</v>
      </c>
      <c r="B1102" t="s">
        <v>29</v>
      </c>
      <c r="C1102" s="8" t="s">
        <v>61</v>
      </c>
      <c r="D1102" s="4">
        <v>2013</v>
      </c>
      <c r="E1102" s="30">
        <f t="shared" si="90"/>
        <v>1.7804368299742539</v>
      </c>
      <c r="F1102" s="31">
        <f t="shared" si="92"/>
        <v>1.9947747588157654</v>
      </c>
      <c r="G1102" s="32">
        <v>2.1938571929931641</v>
      </c>
      <c r="H1102" s="32">
        <v>1.7956923246383667</v>
      </c>
      <c r="I1102" s="30">
        <v>3.7500001490116119E-2</v>
      </c>
      <c r="J1102" s="31">
        <f t="shared" si="93"/>
        <v>2.2185238202412925</v>
      </c>
      <c r="K1102" s="32">
        <v>3.4285714626312256</v>
      </c>
      <c r="L1102" s="32">
        <v>1.7269999980926514</v>
      </c>
      <c r="M1102" s="33">
        <v>1.5</v>
      </c>
    </row>
    <row r="1103" spans="1:13" x14ac:dyDescent="0.25">
      <c r="A1103" s="11" t="str">
        <f t="shared" si="91"/>
        <v>POL_2014</v>
      </c>
      <c r="B1103" t="s">
        <v>29</v>
      </c>
      <c r="C1103" s="8" t="s">
        <v>61</v>
      </c>
      <c r="D1103" s="4">
        <v>2014</v>
      </c>
      <c r="E1103" s="30">
        <f t="shared" ref="E1103:E1107" si="94">IF(AND(G1103=".",H1103=".",I1103=".",K1103=".",L1103=".",M1103="."),".",AVERAGE(G1103,H1103,I1103,K1103,L1103,M1103))</f>
        <v>1.7708956164618332</v>
      </c>
      <c r="F1103" s="31">
        <f t="shared" si="92"/>
        <v>1.9926154017448425</v>
      </c>
      <c r="G1103" s="32">
        <v>2.190000057220459</v>
      </c>
      <c r="H1103" s="32">
        <v>1.7952307462692261</v>
      </c>
      <c r="I1103" s="30">
        <v>3.7500001490116119E-2</v>
      </c>
      <c r="J1103" s="31">
        <f t="shared" si="93"/>
        <v>2.2008809645970664</v>
      </c>
      <c r="K1103" s="32">
        <v>3.3711428642272949</v>
      </c>
      <c r="L1103" s="32">
        <v>1.7315000295639038</v>
      </c>
      <c r="M1103" s="33">
        <v>1.5</v>
      </c>
    </row>
    <row r="1104" spans="1:13" x14ac:dyDescent="0.25">
      <c r="A1104" s="11" t="str">
        <f t="shared" si="91"/>
        <v>POL_2015</v>
      </c>
      <c r="B1104" t="s">
        <v>29</v>
      </c>
      <c r="C1104" s="8" t="s">
        <v>61</v>
      </c>
      <c r="D1104" s="4">
        <v>2015</v>
      </c>
      <c r="E1104" s="30">
        <f t="shared" si="94"/>
        <v>1.7613544029494126</v>
      </c>
      <c r="F1104" s="31">
        <f t="shared" si="92"/>
        <v>1.9904560446739197</v>
      </c>
      <c r="G1104" s="32">
        <v>2.1861429214477539</v>
      </c>
      <c r="H1104" s="32">
        <v>1.7947691679000854</v>
      </c>
      <c r="I1104" s="30">
        <v>3.7500001490116119E-2</v>
      </c>
      <c r="J1104" s="31">
        <f t="shared" si="93"/>
        <v>2.1832381089528403</v>
      </c>
      <c r="K1104" s="32">
        <v>3.3137142658233643</v>
      </c>
      <c r="L1104" s="32">
        <v>1.7360000610351563</v>
      </c>
      <c r="M1104" s="33">
        <v>1.5</v>
      </c>
    </row>
    <row r="1105" spans="1:13" x14ac:dyDescent="0.25">
      <c r="A1105" s="11" t="str">
        <f t="shared" si="91"/>
        <v>POL_2016</v>
      </c>
      <c r="B1105" t="s">
        <v>29</v>
      </c>
      <c r="C1105" s="8" t="s">
        <v>61</v>
      </c>
      <c r="D1105" s="4">
        <v>2016</v>
      </c>
      <c r="E1105" s="30">
        <f t="shared" si="94"/>
        <v>1.7518131894369919</v>
      </c>
      <c r="F1105" s="31">
        <f t="shared" si="92"/>
        <v>1.9882967472076416</v>
      </c>
      <c r="G1105" s="32">
        <v>2.1822857856750488</v>
      </c>
      <c r="H1105" s="32">
        <v>1.7943077087402344</v>
      </c>
      <c r="I1105" s="30">
        <v>3.7500001490116119E-2</v>
      </c>
      <c r="J1105" s="31">
        <f t="shared" si="93"/>
        <v>2.1655952135721841</v>
      </c>
      <c r="K1105" s="32">
        <v>3.2562856674194336</v>
      </c>
      <c r="L1105" s="32">
        <v>1.7404999732971191</v>
      </c>
      <c r="M1105" s="33">
        <v>1.5</v>
      </c>
    </row>
    <row r="1106" spans="1:13" x14ac:dyDescent="0.25">
      <c r="A1106" s="11" t="str">
        <f t="shared" si="91"/>
        <v>POL_2017</v>
      </c>
      <c r="B1106" t="s">
        <v>29</v>
      </c>
      <c r="C1106" s="8" t="s">
        <v>61</v>
      </c>
      <c r="D1106" s="4">
        <v>2017</v>
      </c>
      <c r="E1106" s="30">
        <f t="shared" si="94"/>
        <v>1.8137005530297756</v>
      </c>
      <c r="F1106" s="31">
        <f t="shared" si="92"/>
        <v>1.9861373901367188</v>
      </c>
      <c r="G1106" s="32">
        <v>2.1784286499023438</v>
      </c>
      <c r="H1106" s="32">
        <v>1.7938461303710938</v>
      </c>
      <c r="I1106" s="30">
        <v>3.7500001490116119E-2</v>
      </c>
      <c r="J1106" s="31">
        <f t="shared" si="93"/>
        <v>2.2908095121383667</v>
      </c>
      <c r="K1106" s="32">
        <v>3.6274285316467285</v>
      </c>
      <c r="L1106" s="32">
        <v>1.7450000047683716</v>
      </c>
      <c r="M1106" s="33">
        <v>1.5</v>
      </c>
    </row>
    <row r="1107" spans="1:13" x14ac:dyDescent="0.25">
      <c r="A1107" s="11" t="str">
        <f t="shared" si="91"/>
        <v>POL_2018</v>
      </c>
      <c r="B1107" t="s">
        <v>29</v>
      </c>
      <c r="C1107" s="8" t="s">
        <v>61</v>
      </c>
      <c r="D1107" s="4">
        <v>2018</v>
      </c>
      <c r="E1107" s="30">
        <f t="shared" si="94"/>
        <v>1.8208293641606967</v>
      </c>
      <c r="F1107" s="31">
        <f t="shared" si="92"/>
        <v>1.9839780926704407</v>
      </c>
      <c r="G1107" s="32">
        <v>2.1745715141296387</v>
      </c>
      <c r="H1107" s="32">
        <v>1.7933846712112427</v>
      </c>
      <c r="I1107" s="30">
        <v>0.13750000298023224</v>
      </c>
      <c r="J1107" s="31">
        <f t="shared" si="93"/>
        <v>2.2731733322143555</v>
      </c>
      <c r="K1107" s="32">
        <v>3.5699999332427979</v>
      </c>
      <c r="L1107" s="32">
        <v>1.7495200634002686</v>
      </c>
      <c r="M1107" s="33">
        <v>1.5</v>
      </c>
    </row>
    <row r="1108" spans="1:13" x14ac:dyDescent="0.25">
      <c r="A1108" s="11" t="str">
        <f t="shared" si="91"/>
        <v>PRT_1975</v>
      </c>
      <c r="B1108" s="14" t="s">
        <v>30</v>
      </c>
      <c r="C1108" s="7" t="s">
        <v>62</v>
      </c>
      <c r="D1108" s="6">
        <v>1975</v>
      </c>
      <c r="E1108" s="34">
        <f t="shared" si="90"/>
        <v>5.4300658226013185</v>
      </c>
      <c r="F1108" s="35">
        <f t="shared" si="92"/>
        <v>5.1198573112487793</v>
      </c>
      <c r="G1108" s="36">
        <v>5.1198573112487793</v>
      </c>
      <c r="H1108" s="36" t="s">
        <v>114</v>
      </c>
      <c r="I1108" s="34">
        <v>5.9769001007080078</v>
      </c>
      <c r="J1108" s="35">
        <f t="shared" si="93"/>
        <v>5.3511905670166016</v>
      </c>
      <c r="K1108" s="36">
        <v>6.625</v>
      </c>
      <c r="L1108" s="36">
        <v>4.25</v>
      </c>
      <c r="M1108" s="37">
        <v>5.1785717010498047</v>
      </c>
    </row>
    <row r="1109" spans="1:13" x14ac:dyDescent="0.25">
      <c r="A1109" s="11" t="str">
        <f t="shared" si="91"/>
        <v>PRT_1976</v>
      </c>
      <c r="B1109" t="s">
        <v>30</v>
      </c>
      <c r="C1109" s="7" t="s">
        <v>62</v>
      </c>
      <c r="D1109" s="6">
        <v>1976</v>
      </c>
      <c r="E1109" s="34">
        <f t="shared" si="90"/>
        <v>5.4300658226013185</v>
      </c>
      <c r="F1109" s="35">
        <f t="shared" si="92"/>
        <v>5.1198573112487793</v>
      </c>
      <c r="G1109" s="36">
        <v>5.1198573112487793</v>
      </c>
      <c r="H1109" s="36" t="s">
        <v>114</v>
      </c>
      <c r="I1109" s="34">
        <v>5.9769001007080078</v>
      </c>
      <c r="J1109" s="35">
        <f t="shared" si="93"/>
        <v>5.3511905670166016</v>
      </c>
      <c r="K1109" s="36">
        <v>6.625</v>
      </c>
      <c r="L1109" s="36">
        <v>4.25</v>
      </c>
      <c r="M1109" s="37">
        <v>5.1785717010498047</v>
      </c>
    </row>
    <row r="1110" spans="1:13" x14ac:dyDescent="0.25">
      <c r="A1110" s="11" t="str">
        <f t="shared" si="91"/>
        <v>PRT_1977</v>
      </c>
      <c r="B1110" t="s">
        <v>30</v>
      </c>
      <c r="C1110" s="7" t="s">
        <v>62</v>
      </c>
      <c r="D1110" s="6">
        <v>1977</v>
      </c>
      <c r="E1110" s="34">
        <f t="shared" si="90"/>
        <v>5.4300658226013185</v>
      </c>
      <c r="F1110" s="35">
        <f t="shared" si="92"/>
        <v>5.1198573112487793</v>
      </c>
      <c r="G1110" s="36">
        <v>5.1198573112487793</v>
      </c>
      <c r="H1110" s="36" t="s">
        <v>114</v>
      </c>
      <c r="I1110" s="34">
        <v>5.9769001007080078</v>
      </c>
      <c r="J1110" s="35">
        <f t="shared" si="93"/>
        <v>5.3511905670166016</v>
      </c>
      <c r="K1110" s="36">
        <v>6.625</v>
      </c>
      <c r="L1110" s="36">
        <v>4.25</v>
      </c>
      <c r="M1110" s="37">
        <v>5.1785717010498047</v>
      </c>
    </row>
    <row r="1111" spans="1:13" x14ac:dyDescent="0.25">
      <c r="A1111" s="11" t="str">
        <f t="shared" si="91"/>
        <v>PRT_1978</v>
      </c>
      <c r="B1111" t="s">
        <v>30</v>
      </c>
      <c r="C1111" s="7" t="s">
        <v>62</v>
      </c>
      <c r="D1111" s="6">
        <v>1978</v>
      </c>
      <c r="E1111" s="34">
        <f t="shared" si="90"/>
        <v>5.4300658226013185</v>
      </c>
      <c r="F1111" s="35">
        <f t="shared" si="92"/>
        <v>5.1198573112487793</v>
      </c>
      <c r="G1111" s="36">
        <v>5.1198573112487793</v>
      </c>
      <c r="H1111" s="36" t="s">
        <v>114</v>
      </c>
      <c r="I1111" s="34">
        <v>5.9769001007080078</v>
      </c>
      <c r="J1111" s="35">
        <f t="shared" si="93"/>
        <v>5.3511905670166016</v>
      </c>
      <c r="K1111" s="36">
        <v>6.625</v>
      </c>
      <c r="L1111" s="36">
        <v>4.25</v>
      </c>
      <c r="M1111" s="37">
        <v>5.1785717010498047</v>
      </c>
    </row>
    <row r="1112" spans="1:13" x14ac:dyDescent="0.25">
      <c r="A1112" s="11" t="str">
        <f t="shared" si="91"/>
        <v>PRT_1979</v>
      </c>
      <c r="B1112" t="s">
        <v>30</v>
      </c>
      <c r="C1112" s="7" t="s">
        <v>62</v>
      </c>
      <c r="D1112" s="6">
        <v>1979</v>
      </c>
      <c r="E1112" s="34">
        <f t="shared" si="90"/>
        <v>5.4300658226013185</v>
      </c>
      <c r="F1112" s="35">
        <f t="shared" si="92"/>
        <v>5.1198573112487793</v>
      </c>
      <c r="G1112" s="36">
        <v>5.1198573112487793</v>
      </c>
      <c r="H1112" s="36" t="s">
        <v>114</v>
      </c>
      <c r="I1112" s="34">
        <v>5.9769001007080078</v>
      </c>
      <c r="J1112" s="35">
        <f t="shared" si="93"/>
        <v>5.3511905670166016</v>
      </c>
      <c r="K1112" s="36">
        <v>6.625</v>
      </c>
      <c r="L1112" s="36">
        <v>4.25</v>
      </c>
      <c r="M1112" s="37">
        <v>5.1785717010498047</v>
      </c>
    </row>
    <row r="1113" spans="1:13" x14ac:dyDescent="0.25">
      <c r="A1113" s="11" t="str">
        <f t="shared" si="91"/>
        <v>PRT_1980</v>
      </c>
      <c r="B1113" t="s">
        <v>30</v>
      </c>
      <c r="C1113" s="7" t="s">
        <v>62</v>
      </c>
      <c r="D1113" s="6">
        <v>1980</v>
      </c>
      <c r="E1113" s="34">
        <f t="shared" si="90"/>
        <v>5.4300658226013185</v>
      </c>
      <c r="F1113" s="35">
        <f t="shared" si="92"/>
        <v>5.1198573112487793</v>
      </c>
      <c r="G1113" s="36">
        <v>5.1198573112487793</v>
      </c>
      <c r="H1113" s="36" t="s">
        <v>114</v>
      </c>
      <c r="I1113" s="34">
        <v>5.9769001007080078</v>
      </c>
      <c r="J1113" s="35">
        <f t="shared" si="93"/>
        <v>5.3511905670166016</v>
      </c>
      <c r="K1113" s="36">
        <v>6.625</v>
      </c>
      <c r="L1113" s="36">
        <v>4.25</v>
      </c>
      <c r="M1113" s="37">
        <v>5.1785717010498047</v>
      </c>
    </row>
    <row r="1114" spans="1:13" x14ac:dyDescent="0.25">
      <c r="A1114" s="11" t="str">
        <f t="shared" si="91"/>
        <v>PRT_1981</v>
      </c>
      <c r="B1114" t="s">
        <v>30</v>
      </c>
      <c r="C1114" s="7" t="s">
        <v>62</v>
      </c>
      <c r="D1114" s="6">
        <v>1981</v>
      </c>
      <c r="E1114" s="34">
        <f t="shared" si="90"/>
        <v>5.4300658226013185</v>
      </c>
      <c r="F1114" s="35">
        <f t="shared" si="92"/>
        <v>5.1198573112487793</v>
      </c>
      <c r="G1114" s="36">
        <v>5.1198573112487793</v>
      </c>
      <c r="H1114" s="36" t="s">
        <v>114</v>
      </c>
      <c r="I1114" s="34">
        <v>5.9769001007080078</v>
      </c>
      <c r="J1114" s="35">
        <f t="shared" si="93"/>
        <v>5.3511905670166016</v>
      </c>
      <c r="K1114" s="36">
        <v>6.625</v>
      </c>
      <c r="L1114" s="36">
        <v>4.25</v>
      </c>
      <c r="M1114" s="37">
        <v>5.1785717010498047</v>
      </c>
    </row>
    <row r="1115" spans="1:13" x14ac:dyDescent="0.25">
      <c r="A1115" s="11" t="str">
        <f t="shared" si="91"/>
        <v>PRT_1982</v>
      </c>
      <c r="B1115" t="s">
        <v>30</v>
      </c>
      <c r="C1115" s="7" t="s">
        <v>62</v>
      </c>
      <c r="D1115" s="6">
        <v>1982</v>
      </c>
      <c r="E1115" s="34">
        <f t="shared" si="90"/>
        <v>5.4300658226013185</v>
      </c>
      <c r="F1115" s="35">
        <f t="shared" si="92"/>
        <v>5.1198573112487793</v>
      </c>
      <c r="G1115" s="36">
        <v>5.1198573112487793</v>
      </c>
      <c r="H1115" s="36" t="s">
        <v>114</v>
      </c>
      <c r="I1115" s="34">
        <v>5.9769001007080078</v>
      </c>
      <c r="J1115" s="35">
        <f t="shared" si="93"/>
        <v>5.3511905670166016</v>
      </c>
      <c r="K1115" s="36">
        <v>6.625</v>
      </c>
      <c r="L1115" s="36">
        <v>4.25</v>
      </c>
      <c r="M1115" s="37">
        <v>5.1785717010498047</v>
      </c>
    </row>
    <row r="1116" spans="1:13" x14ac:dyDescent="0.25">
      <c r="A1116" s="11" t="str">
        <f t="shared" si="91"/>
        <v>PRT_1983</v>
      </c>
      <c r="B1116" t="s">
        <v>30</v>
      </c>
      <c r="C1116" s="7" t="s">
        <v>62</v>
      </c>
      <c r="D1116" s="6">
        <v>1983</v>
      </c>
      <c r="E1116" s="34">
        <f t="shared" si="90"/>
        <v>5.4300658226013185</v>
      </c>
      <c r="F1116" s="35">
        <f t="shared" si="92"/>
        <v>5.1198573112487793</v>
      </c>
      <c r="G1116" s="36">
        <v>5.1198573112487793</v>
      </c>
      <c r="H1116" s="36" t="s">
        <v>114</v>
      </c>
      <c r="I1116" s="34">
        <v>5.9769001007080078</v>
      </c>
      <c r="J1116" s="35">
        <f t="shared" si="93"/>
        <v>5.3511905670166016</v>
      </c>
      <c r="K1116" s="36">
        <v>6.625</v>
      </c>
      <c r="L1116" s="36">
        <v>4.25</v>
      </c>
      <c r="M1116" s="37">
        <v>5.1785717010498047</v>
      </c>
    </row>
    <row r="1117" spans="1:13" x14ac:dyDescent="0.25">
      <c r="A1117" s="11" t="str">
        <f t="shared" si="91"/>
        <v>PRT_1984</v>
      </c>
      <c r="B1117" t="s">
        <v>30</v>
      </c>
      <c r="C1117" s="7" t="s">
        <v>62</v>
      </c>
      <c r="D1117" s="6">
        <v>1984</v>
      </c>
      <c r="E1117" s="34">
        <f t="shared" si="90"/>
        <v>5.4300658226013185</v>
      </c>
      <c r="F1117" s="35">
        <f t="shared" si="92"/>
        <v>5.1198573112487793</v>
      </c>
      <c r="G1117" s="36">
        <v>5.1198573112487793</v>
      </c>
      <c r="H1117" s="36" t="s">
        <v>114</v>
      </c>
      <c r="I1117" s="34">
        <v>5.9769001007080078</v>
      </c>
      <c r="J1117" s="35">
        <f t="shared" si="93"/>
        <v>5.3511905670166016</v>
      </c>
      <c r="K1117" s="36">
        <v>6.625</v>
      </c>
      <c r="L1117" s="36">
        <v>4.25</v>
      </c>
      <c r="M1117" s="37">
        <v>5.1785717010498047</v>
      </c>
    </row>
    <row r="1118" spans="1:13" x14ac:dyDescent="0.25">
      <c r="A1118" s="11" t="str">
        <f t="shared" si="91"/>
        <v>PRT_1985</v>
      </c>
      <c r="B1118" t="s">
        <v>30</v>
      </c>
      <c r="C1118" s="7" t="s">
        <v>62</v>
      </c>
      <c r="D1118" s="6">
        <v>1985</v>
      </c>
      <c r="E1118" s="34">
        <f t="shared" si="90"/>
        <v>5.4300658226013185</v>
      </c>
      <c r="F1118" s="35">
        <f t="shared" si="92"/>
        <v>5.1198573112487793</v>
      </c>
      <c r="G1118" s="36">
        <v>5.1198573112487793</v>
      </c>
      <c r="H1118" s="36" t="s">
        <v>114</v>
      </c>
      <c r="I1118" s="34">
        <v>5.9769001007080078</v>
      </c>
      <c r="J1118" s="35">
        <f t="shared" si="93"/>
        <v>5.3511905670166016</v>
      </c>
      <c r="K1118" s="36">
        <v>6.625</v>
      </c>
      <c r="L1118" s="36">
        <v>4.25</v>
      </c>
      <c r="M1118" s="37">
        <v>5.1785717010498047</v>
      </c>
    </row>
    <row r="1119" spans="1:13" x14ac:dyDescent="0.25">
      <c r="A1119" s="11" t="str">
        <f t="shared" si="91"/>
        <v>PRT_1986</v>
      </c>
      <c r="B1119" t="s">
        <v>30</v>
      </c>
      <c r="C1119" s="7" t="s">
        <v>62</v>
      </c>
      <c r="D1119" s="6">
        <v>1986</v>
      </c>
      <c r="E1119" s="34">
        <f t="shared" si="90"/>
        <v>5.4300658226013185</v>
      </c>
      <c r="F1119" s="35">
        <f t="shared" si="92"/>
        <v>5.1198573112487793</v>
      </c>
      <c r="G1119" s="36">
        <v>5.1198573112487793</v>
      </c>
      <c r="H1119" s="36" t="s">
        <v>114</v>
      </c>
      <c r="I1119" s="34">
        <v>5.9769001007080078</v>
      </c>
      <c r="J1119" s="35">
        <f t="shared" si="93"/>
        <v>5.3511905670166016</v>
      </c>
      <c r="K1119" s="36">
        <v>6.625</v>
      </c>
      <c r="L1119" s="36">
        <v>4.25</v>
      </c>
      <c r="M1119" s="37">
        <v>5.1785717010498047</v>
      </c>
    </row>
    <row r="1120" spans="1:13" x14ac:dyDescent="0.25">
      <c r="A1120" s="11" t="str">
        <f t="shared" si="91"/>
        <v>PRT_1987</v>
      </c>
      <c r="B1120" t="s">
        <v>30</v>
      </c>
      <c r="C1120" s="7" t="s">
        <v>62</v>
      </c>
      <c r="D1120" s="6">
        <v>1987</v>
      </c>
      <c r="E1120" s="34">
        <f t="shared" si="90"/>
        <v>4.8300657749176024</v>
      </c>
      <c r="F1120" s="35">
        <f t="shared" si="92"/>
        <v>5.1198573112487793</v>
      </c>
      <c r="G1120" s="36">
        <v>5.1198573112487793</v>
      </c>
      <c r="H1120" s="36" t="s">
        <v>114</v>
      </c>
      <c r="I1120" s="34">
        <v>5.9769001007080078</v>
      </c>
      <c r="J1120" s="35">
        <f t="shared" si="93"/>
        <v>4.3511904875437422</v>
      </c>
      <c r="K1120" s="36">
        <v>6.625</v>
      </c>
      <c r="L1120" s="36">
        <v>4.25</v>
      </c>
      <c r="M1120" s="37">
        <v>2.1785714626312256</v>
      </c>
    </row>
    <row r="1121" spans="1:13" x14ac:dyDescent="0.25">
      <c r="A1121" s="11" t="str">
        <f t="shared" si="91"/>
        <v>PRT_1988</v>
      </c>
      <c r="B1121" t="s">
        <v>30</v>
      </c>
      <c r="C1121" s="7" t="s">
        <v>62</v>
      </c>
      <c r="D1121" s="6">
        <v>1988</v>
      </c>
      <c r="E1121" s="34">
        <f t="shared" si="90"/>
        <v>4.8300657749176024</v>
      </c>
      <c r="F1121" s="35">
        <f t="shared" si="92"/>
        <v>5.1198573112487793</v>
      </c>
      <c r="G1121" s="36">
        <v>5.1198573112487793</v>
      </c>
      <c r="H1121" s="36" t="s">
        <v>114</v>
      </c>
      <c r="I1121" s="34">
        <v>5.9769001007080078</v>
      </c>
      <c r="J1121" s="35">
        <f t="shared" si="93"/>
        <v>4.3511904875437422</v>
      </c>
      <c r="K1121" s="36">
        <v>6.625</v>
      </c>
      <c r="L1121" s="36">
        <v>4.25</v>
      </c>
      <c r="M1121" s="37">
        <v>2.1785714626312256</v>
      </c>
    </row>
    <row r="1122" spans="1:13" x14ac:dyDescent="0.25">
      <c r="A1122" s="11" t="str">
        <f t="shared" si="91"/>
        <v>PRT_1989</v>
      </c>
      <c r="B1122" t="s">
        <v>30</v>
      </c>
      <c r="C1122" s="7" t="s">
        <v>62</v>
      </c>
      <c r="D1122" s="6">
        <v>1989</v>
      </c>
      <c r="E1122" s="34">
        <f t="shared" si="90"/>
        <v>4.8300657749176024</v>
      </c>
      <c r="F1122" s="35">
        <f t="shared" si="92"/>
        <v>5.1198573112487793</v>
      </c>
      <c r="G1122" s="36">
        <v>5.1198573112487793</v>
      </c>
      <c r="H1122" s="36" t="s">
        <v>114</v>
      </c>
      <c r="I1122" s="34">
        <v>5.9769001007080078</v>
      </c>
      <c r="J1122" s="35">
        <f t="shared" si="93"/>
        <v>4.3511904875437422</v>
      </c>
      <c r="K1122" s="36">
        <v>6.625</v>
      </c>
      <c r="L1122" s="36">
        <v>4.25</v>
      </c>
      <c r="M1122" s="37">
        <v>2.1785714626312256</v>
      </c>
    </row>
    <row r="1123" spans="1:13" x14ac:dyDescent="0.25">
      <c r="A1123" s="11" t="str">
        <f t="shared" si="91"/>
        <v>PRT_1990</v>
      </c>
      <c r="B1123" t="s">
        <v>30</v>
      </c>
      <c r="C1123" s="7" t="s">
        <v>62</v>
      </c>
      <c r="D1123" s="6">
        <v>1990</v>
      </c>
      <c r="E1123" s="34">
        <f t="shared" si="90"/>
        <v>4.8300657749176024</v>
      </c>
      <c r="F1123" s="35">
        <f t="shared" si="92"/>
        <v>5.1198573112487793</v>
      </c>
      <c r="G1123" s="36">
        <v>5.1198573112487793</v>
      </c>
      <c r="H1123" s="36" t="s">
        <v>114</v>
      </c>
      <c r="I1123" s="34">
        <v>5.9769001007080078</v>
      </c>
      <c r="J1123" s="35">
        <f t="shared" si="93"/>
        <v>4.3511904875437422</v>
      </c>
      <c r="K1123" s="36">
        <v>6.625</v>
      </c>
      <c r="L1123" s="36">
        <v>4.25</v>
      </c>
      <c r="M1123" s="37">
        <v>2.1785714626312256</v>
      </c>
    </row>
    <row r="1124" spans="1:13" x14ac:dyDescent="0.25">
      <c r="A1124" s="11" t="str">
        <f t="shared" si="91"/>
        <v>PRT_1991</v>
      </c>
      <c r="B1124" t="s">
        <v>30</v>
      </c>
      <c r="C1124" s="7" t="s">
        <v>62</v>
      </c>
      <c r="D1124" s="6">
        <v>1991</v>
      </c>
      <c r="E1124" s="34">
        <f t="shared" si="90"/>
        <v>4.8300657749176024</v>
      </c>
      <c r="F1124" s="35">
        <f t="shared" si="92"/>
        <v>5.1198573112487793</v>
      </c>
      <c r="G1124" s="36">
        <v>5.1198573112487793</v>
      </c>
      <c r="H1124" s="36" t="s">
        <v>114</v>
      </c>
      <c r="I1124" s="34">
        <v>5.9769001007080078</v>
      </c>
      <c r="J1124" s="35">
        <f t="shared" si="93"/>
        <v>4.3511904875437422</v>
      </c>
      <c r="K1124" s="36">
        <v>6.625</v>
      </c>
      <c r="L1124" s="36">
        <v>4.25</v>
      </c>
      <c r="M1124" s="37">
        <v>2.1785714626312256</v>
      </c>
    </row>
    <row r="1125" spans="1:13" x14ac:dyDescent="0.25">
      <c r="A1125" s="11" t="str">
        <f t="shared" si="91"/>
        <v>PRT_1992</v>
      </c>
      <c r="B1125" t="s">
        <v>30</v>
      </c>
      <c r="C1125" s="7" t="s">
        <v>62</v>
      </c>
      <c r="D1125" s="6">
        <v>1992</v>
      </c>
      <c r="E1125" s="34">
        <f t="shared" si="90"/>
        <v>4.7300657749176027</v>
      </c>
      <c r="F1125" s="35">
        <f t="shared" si="92"/>
        <v>5.1198573112487793</v>
      </c>
      <c r="G1125" s="36">
        <v>5.1198573112487793</v>
      </c>
      <c r="H1125" s="36" t="s">
        <v>114</v>
      </c>
      <c r="I1125" s="34">
        <v>5.4769001007080078</v>
      </c>
      <c r="J1125" s="35">
        <f t="shared" si="93"/>
        <v>4.3511904875437422</v>
      </c>
      <c r="K1125" s="36">
        <v>6.625</v>
      </c>
      <c r="L1125" s="36">
        <v>4.25</v>
      </c>
      <c r="M1125" s="37">
        <v>2.1785714626312256</v>
      </c>
    </row>
    <row r="1126" spans="1:13" x14ac:dyDescent="0.25">
      <c r="A1126" s="11" t="str">
        <f t="shared" si="91"/>
        <v>PRT_1993</v>
      </c>
      <c r="B1126" t="s">
        <v>30</v>
      </c>
      <c r="C1126" s="7" t="s">
        <v>62</v>
      </c>
      <c r="D1126" s="6">
        <v>1993</v>
      </c>
      <c r="E1126" s="34">
        <f t="shared" si="90"/>
        <v>4.5300657749176025</v>
      </c>
      <c r="F1126" s="35">
        <f t="shared" si="92"/>
        <v>5.1198573112487793</v>
      </c>
      <c r="G1126" s="36">
        <v>5.1198573112487793</v>
      </c>
      <c r="H1126" s="36" t="s">
        <v>114</v>
      </c>
      <c r="I1126" s="34">
        <v>5.4769001007080078</v>
      </c>
      <c r="J1126" s="35">
        <f t="shared" si="93"/>
        <v>4.0178571542104082</v>
      </c>
      <c r="K1126" s="36">
        <v>6.625</v>
      </c>
      <c r="L1126" s="36">
        <v>3.25</v>
      </c>
      <c r="M1126" s="37">
        <v>2.1785714626312256</v>
      </c>
    </row>
    <row r="1127" spans="1:13" x14ac:dyDescent="0.25">
      <c r="A1127" s="11" t="str">
        <f t="shared" si="91"/>
        <v>PRT_1994</v>
      </c>
      <c r="B1127" t="s">
        <v>30</v>
      </c>
      <c r="C1127" s="7" t="s">
        <v>62</v>
      </c>
      <c r="D1127" s="6">
        <v>1994</v>
      </c>
      <c r="E1127" s="34">
        <f t="shared" si="90"/>
        <v>4.5029824733734127</v>
      </c>
      <c r="F1127" s="35">
        <f t="shared" si="92"/>
        <v>5.0261073112487793</v>
      </c>
      <c r="G1127" s="36">
        <v>5.0261073112487793</v>
      </c>
      <c r="H1127" s="36" t="s">
        <v>114</v>
      </c>
      <c r="I1127" s="34">
        <v>5.4352335929870605</v>
      </c>
      <c r="J1127" s="35">
        <f t="shared" si="93"/>
        <v>4.0178571542104082</v>
      </c>
      <c r="K1127" s="36">
        <v>6.625</v>
      </c>
      <c r="L1127" s="36">
        <v>3.25</v>
      </c>
      <c r="M1127" s="37">
        <v>2.1785714626312256</v>
      </c>
    </row>
    <row r="1128" spans="1:13" x14ac:dyDescent="0.25">
      <c r="A1128" s="11" t="str">
        <f t="shared" si="91"/>
        <v>PRT_1995</v>
      </c>
      <c r="B1128" t="s">
        <v>30</v>
      </c>
      <c r="C1128" s="7" t="s">
        <v>62</v>
      </c>
      <c r="D1128" s="6">
        <v>1995</v>
      </c>
      <c r="E1128" s="34">
        <f t="shared" si="90"/>
        <v>4.3022758007049564</v>
      </c>
      <c r="F1128" s="35">
        <f t="shared" si="92"/>
        <v>4.609440803527832</v>
      </c>
      <c r="G1128" s="36">
        <v>4.609440803527832</v>
      </c>
      <c r="H1128" s="36" t="s">
        <v>114</v>
      </c>
      <c r="I1128" s="34">
        <v>4.8483667373657227</v>
      </c>
      <c r="J1128" s="35">
        <f t="shared" si="93"/>
        <v>4.0178571542104082</v>
      </c>
      <c r="K1128" s="36">
        <v>6.625</v>
      </c>
      <c r="L1128" s="36">
        <v>3.25</v>
      </c>
      <c r="M1128" s="37">
        <v>2.1785714626312256</v>
      </c>
    </row>
    <row r="1129" spans="1:13" x14ac:dyDescent="0.25">
      <c r="A1129" s="11" t="str">
        <f t="shared" si="91"/>
        <v>PRT_1996</v>
      </c>
      <c r="B1129" t="s">
        <v>30</v>
      </c>
      <c r="C1129" s="7" t="s">
        <v>62</v>
      </c>
      <c r="D1129" s="6">
        <v>1996</v>
      </c>
      <c r="E1129" s="34">
        <f t="shared" si="90"/>
        <v>3.9819824695587158</v>
      </c>
      <c r="F1129" s="35">
        <f t="shared" si="92"/>
        <v>4.609440803527832</v>
      </c>
      <c r="G1129" s="36">
        <v>4.609440803527832</v>
      </c>
      <c r="H1129" s="36" t="s">
        <v>114</v>
      </c>
      <c r="I1129" s="34">
        <v>4.3719000816345215</v>
      </c>
      <c r="J1129" s="35">
        <f t="shared" si="93"/>
        <v>3.6428571542104087</v>
      </c>
      <c r="K1129" s="36">
        <v>6.25</v>
      </c>
      <c r="L1129" s="36">
        <v>3.25</v>
      </c>
      <c r="M1129" s="37">
        <v>1.4285714626312256</v>
      </c>
    </row>
    <row r="1130" spans="1:13" x14ac:dyDescent="0.25">
      <c r="A1130" s="11" t="str">
        <f t="shared" si="91"/>
        <v>PRT_1997</v>
      </c>
      <c r="B1130" t="s">
        <v>30</v>
      </c>
      <c r="C1130" s="7" t="s">
        <v>62</v>
      </c>
      <c r="D1130" s="6">
        <v>1997</v>
      </c>
      <c r="E1130" s="34">
        <f t="shared" si="90"/>
        <v>3.9915574391682944</v>
      </c>
      <c r="F1130" s="35">
        <f t="shared" si="92"/>
        <v>4.7927699089050293</v>
      </c>
      <c r="G1130" s="36">
        <v>4.1594405174255371</v>
      </c>
      <c r="H1130" s="36">
        <v>5.4260993003845215</v>
      </c>
      <c r="I1130" s="34">
        <v>3.8102333545684814</v>
      </c>
      <c r="J1130" s="35">
        <f t="shared" si="93"/>
        <v>3.5178571542104087</v>
      </c>
      <c r="K1130" s="36">
        <v>5.875</v>
      </c>
      <c r="L1130" s="36">
        <v>3.25</v>
      </c>
      <c r="M1130" s="37">
        <v>1.4285714626312256</v>
      </c>
    </row>
    <row r="1131" spans="1:13" x14ac:dyDescent="0.25">
      <c r="A1131" s="11" t="str">
        <f t="shared" si="91"/>
        <v>PRT_1998</v>
      </c>
      <c r="B1131" t="s">
        <v>30</v>
      </c>
      <c r="C1131" s="7" t="s">
        <v>62</v>
      </c>
      <c r="D1131" s="6">
        <v>1998</v>
      </c>
      <c r="E1131" s="34">
        <f t="shared" si="90"/>
        <v>3.9195157289505005</v>
      </c>
      <c r="F1131" s="35">
        <f t="shared" si="92"/>
        <v>4.7016447782516479</v>
      </c>
      <c r="G1131" s="36">
        <v>3.9771902561187744</v>
      </c>
      <c r="H1131" s="36">
        <v>5.4260993003845215</v>
      </c>
      <c r="I1131" s="34">
        <v>3.5602333545684814</v>
      </c>
      <c r="J1131" s="35">
        <f t="shared" si="93"/>
        <v>3.5178571542104087</v>
      </c>
      <c r="K1131" s="36">
        <v>5.875</v>
      </c>
      <c r="L1131" s="36">
        <v>3.25</v>
      </c>
      <c r="M1131" s="37">
        <v>1.4285714626312256</v>
      </c>
    </row>
    <row r="1132" spans="1:13" x14ac:dyDescent="0.25">
      <c r="A1132" s="11" t="str">
        <f t="shared" si="91"/>
        <v>PRT_1999</v>
      </c>
      <c r="B1132" t="s">
        <v>30</v>
      </c>
      <c r="C1132" s="7" t="s">
        <v>62</v>
      </c>
      <c r="D1132" s="6">
        <v>1999</v>
      </c>
      <c r="E1132" s="34">
        <f t="shared" si="90"/>
        <v>3.6861129999160767</v>
      </c>
      <c r="F1132" s="35">
        <f t="shared" si="92"/>
        <v>4.3997699022293091</v>
      </c>
      <c r="G1132" s="36">
        <v>3.9434406757354736</v>
      </c>
      <c r="H1132" s="36">
        <v>4.8560991287231445</v>
      </c>
      <c r="I1132" s="34">
        <v>2.7635667324066162</v>
      </c>
      <c r="J1132" s="35">
        <f t="shared" si="93"/>
        <v>3.5178571542104087</v>
      </c>
      <c r="K1132" s="36">
        <v>5.875</v>
      </c>
      <c r="L1132" s="36">
        <v>3.25</v>
      </c>
      <c r="M1132" s="37">
        <v>1.4285714626312256</v>
      </c>
    </row>
    <row r="1133" spans="1:13" x14ac:dyDescent="0.25">
      <c r="A1133" s="11" t="str">
        <f t="shared" si="91"/>
        <v>PRT_2000</v>
      </c>
      <c r="B1133" t="s">
        <v>30</v>
      </c>
      <c r="C1133" s="7" t="s">
        <v>62</v>
      </c>
      <c r="D1133" s="6">
        <v>2000</v>
      </c>
      <c r="E1133" s="34">
        <f t="shared" si="90"/>
        <v>3.1694859266281128</v>
      </c>
      <c r="F1133" s="35">
        <f t="shared" si="92"/>
        <v>3.6598886251449585</v>
      </c>
      <c r="G1133" s="36">
        <v>2.6096279621124268</v>
      </c>
      <c r="H1133" s="36">
        <v>4.7101492881774902</v>
      </c>
      <c r="I1133" s="34">
        <v>2.1435668468475342</v>
      </c>
      <c r="J1133" s="35">
        <f t="shared" si="93"/>
        <v>3.1845238208770752</v>
      </c>
      <c r="K1133" s="36">
        <v>5.875</v>
      </c>
      <c r="L1133" s="36">
        <v>2.25</v>
      </c>
      <c r="M1133" s="37">
        <v>1.4285714626312256</v>
      </c>
    </row>
    <row r="1134" spans="1:13" x14ac:dyDescent="0.25">
      <c r="A1134" s="11" t="str">
        <f t="shared" si="91"/>
        <v>PRT_2001</v>
      </c>
      <c r="B1134" t="s">
        <v>30</v>
      </c>
      <c r="C1134" s="7" t="s">
        <v>62</v>
      </c>
      <c r="D1134" s="6">
        <v>2001</v>
      </c>
      <c r="E1134" s="34">
        <f t="shared" si="90"/>
        <v>2.6902785698572793</v>
      </c>
      <c r="F1134" s="35">
        <f t="shared" si="92"/>
        <v>3.6309666633605957</v>
      </c>
      <c r="G1134" s="36">
        <v>2.5517840385437012</v>
      </c>
      <c r="H1134" s="36">
        <v>4.7101492881774902</v>
      </c>
      <c r="I1134" s="34">
        <v>1.3261666297912598</v>
      </c>
      <c r="J1134" s="35">
        <f t="shared" si="93"/>
        <v>2.5178571542104087</v>
      </c>
      <c r="K1134" s="36">
        <v>4.875</v>
      </c>
      <c r="L1134" s="36">
        <v>1.25</v>
      </c>
      <c r="M1134" s="37">
        <v>1.4285714626312256</v>
      </c>
    </row>
    <row r="1135" spans="1:13" x14ac:dyDescent="0.25">
      <c r="A1135" s="11" t="str">
        <f t="shared" si="91"/>
        <v>PRT_2002</v>
      </c>
      <c r="B1135" t="s">
        <v>30</v>
      </c>
      <c r="C1135" s="7" t="s">
        <v>62</v>
      </c>
      <c r="D1135" s="6">
        <v>2002</v>
      </c>
      <c r="E1135" s="34">
        <f t="shared" si="90"/>
        <v>2.6084730227788291</v>
      </c>
      <c r="F1135" s="35">
        <f t="shared" si="92"/>
        <v>3.3809666633605957</v>
      </c>
      <c r="G1135" s="36">
        <v>2.0517840385437012</v>
      </c>
      <c r="H1135" s="36">
        <v>4.7101492881774902</v>
      </c>
      <c r="I1135" s="34">
        <v>1.3353333473205566</v>
      </c>
      <c r="J1135" s="35">
        <f t="shared" si="93"/>
        <v>2.5178571542104087</v>
      </c>
      <c r="K1135" s="36">
        <v>4.875</v>
      </c>
      <c r="L1135" s="36">
        <v>1.25</v>
      </c>
      <c r="M1135" s="37">
        <v>1.4285714626312256</v>
      </c>
    </row>
    <row r="1136" spans="1:13" x14ac:dyDescent="0.25">
      <c r="A1136" s="11" t="str">
        <f t="shared" si="91"/>
        <v>PRT_2003</v>
      </c>
      <c r="B1136" t="s">
        <v>30</v>
      </c>
      <c r="C1136" s="7" t="s">
        <v>62</v>
      </c>
      <c r="D1136" s="6">
        <v>2003</v>
      </c>
      <c r="E1136" s="34">
        <f t="shared" si="90"/>
        <v>2.4211049675941467</v>
      </c>
      <c r="F1136" s="35">
        <f t="shared" si="92"/>
        <v>2.8200791478157043</v>
      </c>
      <c r="G1136" s="36">
        <v>1.6767841577529907</v>
      </c>
      <c r="H1136" s="36">
        <v>3.963374137878418</v>
      </c>
      <c r="I1136" s="34">
        <v>1.3329000473022461</v>
      </c>
      <c r="J1136" s="35">
        <f t="shared" si="93"/>
        <v>2.5178571542104087</v>
      </c>
      <c r="K1136" s="36">
        <v>4.875</v>
      </c>
      <c r="L1136" s="36">
        <v>1.25</v>
      </c>
      <c r="M1136" s="37">
        <v>1.4285714626312256</v>
      </c>
    </row>
    <row r="1137" spans="1:13" x14ac:dyDescent="0.25">
      <c r="A1137" s="11" t="str">
        <f t="shared" si="91"/>
        <v>PRT_2004</v>
      </c>
      <c r="B1137" t="s">
        <v>30</v>
      </c>
      <c r="C1137" s="7" t="s">
        <v>62</v>
      </c>
      <c r="D1137" s="6">
        <v>2004</v>
      </c>
      <c r="E1137" s="34">
        <f t="shared" si="90"/>
        <v>2.3713688651720681</v>
      </c>
      <c r="F1137" s="35">
        <f t="shared" si="92"/>
        <v>2.6876291632652283</v>
      </c>
      <c r="G1137" s="36">
        <v>1.6640342473983765</v>
      </c>
      <c r="H1137" s="36">
        <v>3.7112240791320801</v>
      </c>
      <c r="I1137" s="34">
        <v>1.2993834018707275</v>
      </c>
      <c r="J1137" s="35">
        <f t="shared" si="93"/>
        <v>2.5178571542104087</v>
      </c>
      <c r="K1137" s="36">
        <v>4.875</v>
      </c>
      <c r="L1137" s="36">
        <v>1.25</v>
      </c>
      <c r="M1137" s="37">
        <v>1.4285714626312256</v>
      </c>
    </row>
    <row r="1138" spans="1:13" x14ac:dyDescent="0.25">
      <c r="A1138" s="11" t="str">
        <f t="shared" si="91"/>
        <v>PRT_2005</v>
      </c>
      <c r="B1138" t="s">
        <v>30</v>
      </c>
      <c r="C1138" s="7" t="s">
        <v>62</v>
      </c>
      <c r="D1138" s="6">
        <v>2005</v>
      </c>
      <c r="E1138" s="34">
        <f t="shared" si="90"/>
        <v>2.2180911004543304</v>
      </c>
      <c r="F1138" s="35">
        <f t="shared" si="92"/>
        <v>2.4937542080879211</v>
      </c>
      <c r="G1138" s="36">
        <v>1.2762843370437622</v>
      </c>
      <c r="H1138" s="36">
        <v>3.7112240791320801</v>
      </c>
      <c r="I1138" s="34">
        <v>0.76746672391891479</v>
      </c>
      <c r="J1138" s="35">
        <f t="shared" si="93"/>
        <v>2.5178571542104087</v>
      </c>
      <c r="K1138" s="36">
        <v>4.875</v>
      </c>
      <c r="L1138" s="36">
        <v>1.25</v>
      </c>
      <c r="M1138" s="37">
        <v>1.4285714626312256</v>
      </c>
    </row>
    <row r="1139" spans="1:13" x14ac:dyDescent="0.25">
      <c r="A1139" s="11" t="str">
        <f t="shared" si="91"/>
        <v>PRT_2006</v>
      </c>
      <c r="B1139" t="s">
        <v>30</v>
      </c>
      <c r="C1139" s="7" t="s">
        <v>62</v>
      </c>
      <c r="D1139" s="6">
        <v>2006</v>
      </c>
      <c r="E1139" s="34">
        <f t="shared" si="90"/>
        <v>1.9237022300561268</v>
      </c>
      <c r="F1139" s="35">
        <f t="shared" si="92"/>
        <v>1.6219626069068909</v>
      </c>
      <c r="G1139" s="36">
        <v>1.1802009344100952</v>
      </c>
      <c r="H1139" s="36">
        <v>2.0637242794036865</v>
      </c>
      <c r="I1139" s="34">
        <v>0.74471670389175415</v>
      </c>
      <c r="J1139" s="35">
        <f t="shared" si="93"/>
        <v>2.5178571542104087</v>
      </c>
      <c r="K1139" s="36">
        <v>4.875</v>
      </c>
      <c r="L1139" s="36">
        <v>1.25</v>
      </c>
      <c r="M1139" s="37">
        <v>1.4285714626312256</v>
      </c>
    </row>
    <row r="1140" spans="1:13" x14ac:dyDescent="0.25">
      <c r="A1140" s="11" t="str">
        <f t="shared" si="91"/>
        <v>PRT_2007</v>
      </c>
      <c r="B1140" t="s">
        <v>30</v>
      </c>
      <c r="C1140" s="7" t="s">
        <v>62</v>
      </c>
      <c r="D1140" s="6">
        <v>2007</v>
      </c>
      <c r="E1140" s="34">
        <f t="shared" si="90"/>
        <v>1.9092813829580944</v>
      </c>
      <c r="F1140" s="35">
        <f t="shared" si="92"/>
        <v>1.576775074005127</v>
      </c>
      <c r="G1140" s="36">
        <v>1.0962009429931641</v>
      </c>
      <c r="H1140" s="36">
        <v>2.0573492050170898</v>
      </c>
      <c r="I1140" s="34">
        <v>0.74856668710708618</v>
      </c>
      <c r="J1140" s="35">
        <f t="shared" si="93"/>
        <v>2.5178571542104087</v>
      </c>
      <c r="K1140" s="36">
        <v>4.875</v>
      </c>
      <c r="L1140" s="36">
        <v>1.25</v>
      </c>
      <c r="M1140" s="37">
        <v>1.4285714626312256</v>
      </c>
    </row>
    <row r="1141" spans="1:13" x14ac:dyDescent="0.25">
      <c r="A1141" s="11" t="str">
        <f t="shared" si="91"/>
        <v>PRT_2008</v>
      </c>
      <c r="B1141" t="s">
        <v>30</v>
      </c>
      <c r="C1141" s="7" t="s">
        <v>62</v>
      </c>
      <c r="D1141" s="6">
        <v>2008</v>
      </c>
      <c r="E1141" s="34">
        <f t="shared" si="90"/>
        <v>1.9039156436920166</v>
      </c>
      <c r="F1141" s="35">
        <f t="shared" si="92"/>
        <v>1.5711500644683838</v>
      </c>
      <c r="G1141" s="36">
        <v>1.0962009429931641</v>
      </c>
      <c r="H1141" s="36">
        <v>2.0460991859436035</v>
      </c>
      <c r="I1141" s="34">
        <v>0.72762227058410645</v>
      </c>
      <c r="J1141" s="35">
        <f t="shared" si="93"/>
        <v>2.5178571542104087</v>
      </c>
      <c r="K1141" s="36">
        <v>4.875</v>
      </c>
      <c r="L1141" s="36">
        <v>1.25</v>
      </c>
      <c r="M1141" s="37">
        <v>1.4285714626312256</v>
      </c>
    </row>
    <row r="1142" spans="1:13" x14ac:dyDescent="0.25">
      <c r="A1142" s="11" t="str">
        <f t="shared" si="91"/>
        <v>PRT_2009</v>
      </c>
      <c r="B1142" t="s">
        <v>30</v>
      </c>
      <c r="C1142" s="7" t="s">
        <v>62</v>
      </c>
      <c r="D1142" s="6">
        <v>2009</v>
      </c>
      <c r="E1142" s="34">
        <f t="shared" si="90"/>
        <v>1.9004249076048534</v>
      </c>
      <c r="F1142" s="35">
        <f t="shared" si="92"/>
        <v>1.5711500644683838</v>
      </c>
      <c r="G1142" s="36">
        <v>1.0962009429931641</v>
      </c>
      <c r="H1142" s="36">
        <v>2.0460991859436035</v>
      </c>
      <c r="I1142" s="34">
        <v>0.70667785406112671</v>
      </c>
      <c r="J1142" s="35">
        <f t="shared" si="93"/>
        <v>2.5178571542104087</v>
      </c>
      <c r="K1142" s="36">
        <v>4.875</v>
      </c>
      <c r="L1142" s="36">
        <v>1.25</v>
      </c>
      <c r="M1142" s="37">
        <v>1.4285714626312256</v>
      </c>
    </row>
    <row r="1143" spans="1:13" x14ac:dyDescent="0.25">
      <c r="A1143" s="11" t="str">
        <f t="shared" si="91"/>
        <v>PRT_2010</v>
      </c>
      <c r="B1143" t="s">
        <v>30</v>
      </c>
      <c r="C1143" s="7" t="s">
        <v>62</v>
      </c>
      <c r="D1143" s="6">
        <v>2010</v>
      </c>
      <c r="E1143" s="34">
        <f t="shared" si="90"/>
        <v>1.6928925116856892</v>
      </c>
      <c r="F1143" s="35">
        <f t="shared" si="92"/>
        <v>1.1461501121520996</v>
      </c>
      <c r="G1143" s="36">
        <v>1.0962009429931641</v>
      </c>
      <c r="H1143" s="36">
        <v>1.1960992813110352</v>
      </c>
      <c r="I1143" s="34">
        <v>0.68648338317871094</v>
      </c>
      <c r="J1143" s="35">
        <f t="shared" si="93"/>
        <v>2.3928571542104087</v>
      </c>
      <c r="K1143" s="36">
        <v>4.5</v>
      </c>
      <c r="L1143" s="36">
        <v>1.25</v>
      </c>
      <c r="M1143" s="37">
        <v>1.4285714626312256</v>
      </c>
    </row>
    <row r="1144" spans="1:13" x14ac:dyDescent="0.25">
      <c r="A1144" s="11" t="str">
        <f t="shared" si="91"/>
        <v>PRT_2011</v>
      </c>
      <c r="B1144" t="s">
        <v>30</v>
      </c>
      <c r="C1144" s="7" t="s">
        <v>62</v>
      </c>
      <c r="D1144" s="6">
        <v>2011</v>
      </c>
      <c r="E1144" s="34">
        <f t="shared" si="90"/>
        <v>1.62702676653862</v>
      </c>
      <c r="F1144" s="35">
        <f t="shared" si="92"/>
        <v>0.95865008234977722</v>
      </c>
      <c r="G1144" s="36">
        <v>0.72120088338851929</v>
      </c>
      <c r="H1144" s="36">
        <v>1.1960992813110352</v>
      </c>
      <c r="I1144" s="34">
        <v>0.66628897190093994</v>
      </c>
      <c r="J1144" s="35">
        <f t="shared" si="93"/>
        <v>2.3928571542104087</v>
      </c>
      <c r="K1144" s="36">
        <v>4.5</v>
      </c>
      <c r="L1144" s="36">
        <v>1.25</v>
      </c>
      <c r="M1144" s="37">
        <v>1.4285714626312256</v>
      </c>
    </row>
    <row r="1145" spans="1:13" x14ac:dyDescent="0.25">
      <c r="A1145" s="11" t="str">
        <f t="shared" si="91"/>
        <v>PRT_2012</v>
      </c>
      <c r="B1145" t="s">
        <v>30</v>
      </c>
      <c r="C1145" s="7" t="s">
        <v>62</v>
      </c>
      <c r="D1145" s="6">
        <v>2012</v>
      </c>
      <c r="E1145" s="34">
        <f t="shared" si="90"/>
        <v>1.6236610213915508</v>
      </c>
      <c r="F1145" s="35">
        <f t="shared" si="92"/>
        <v>0.95865008234977722</v>
      </c>
      <c r="G1145" s="36">
        <v>0.72120088338851929</v>
      </c>
      <c r="H1145" s="36">
        <v>1.1960992813110352</v>
      </c>
      <c r="I1145" s="34">
        <v>0.64609450101852417</v>
      </c>
      <c r="J1145" s="35">
        <f t="shared" si="93"/>
        <v>2.3928571542104087</v>
      </c>
      <c r="K1145" s="36">
        <v>4.5</v>
      </c>
      <c r="L1145" s="36">
        <v>1.25</v>
      </c>
      <c r="M1145" s="37">
        <v>1.4285714626312256</v>
      </c>
    </row>
    <row r="1146" spans="1:13" x14ac:dyDescent="0.25">
      <c r="A1146" s="11" t="str">
        <f t="shared" si="91"/>
        <v>PRT_2013</v>
      </c>
      <c r="B1146" t="s">
        <v>30</v>
      </c>
      <c r="C1146" s="7" t="s">
        <v>62</v>
      </c>
      <c r="D1146" s="6">
        <v>2013</v>
      </c>
      <c r="E1146" s="34">
        <f t="shared" si="90"/>
        <v>1.4677171632647514</v>
      </c>
      <c r="F1146" s="35">
        <f t="shared" si="92"/>
        <v>0.50091574341058731</v>
      </c>
      <c r="G1146" s="36">
        <v>0.1428571492433548</v>
      </c>
      <c r="H1146" s="36">
        <v>0.85897433757781982</v>
      </c>
      <c r="I1146" s="34">
        <v>0.6259000301361084</v>
      </c>
      <c r="J1146" s="35">
        <f t="shared" si="93"/>
        <v>2.3928571542104087</v>
      </c>
      <c r="K1146" s="36">
        <v>4.5</v>
      </c>
      <c r="L1146" s="36">
        <v>1.25</v>
      </c>
      <c r="M1146" s="37">
        <v>1.4285714626312256</v>
      </c>
    </row>
    <row r="1147" spans="1:13" x14ac:dyDescent="0.25">
      <c r="A1147" s="11" t="str">
        <f t="shared" si="91"/>
        <v>PRT_2014</v>
      </c>
      <c r="B1147" t="s">
        <v>30</v>
      </c>
      <c r="C1147" s="7" t="s">
        <v>62</v>
      </c>
      <c r="D1147" s="6">
        <v>2014</v>
      </c>
      <c r="E1147" s="34">
        <f t="shared" ref="E1147:E1151" si="95">IF(AND(G1147=".",H1147=".",I1147=".",K1147=".",L1147=".",M1147="."),".",AVERAGE(G1147,H1147,I1147,K1147,L1147,M1147))</f>
        <v>1.3927171652515729</v>
      </c>
      <c r="F1147" s="35">
        <f t="shared" si="92"/>
        <v>0.50091574341058731</v>
      </c>
      <c r="G1147" s="36">
        <v>0.1428571492433548</v>
      </c>
      <c r="H1147" s="36">
        <v>0.85897433757781982</v>
      </c>
      <c r="I1147" s="34">
        <v>0.6259000301361084</v>
      </c>
      <c r="J1147" s="35">
        <f t="shared" si="93"/>
        <v>2.2428571581840515</v>
      </c>
      <c r="K1147" s="36">
        <v>4.5</v>
      </c>
      <c r="L1147" s="36">
        <v>0.80000001192092896</v>
      </c>
      <c r="M1147" s="37">
        <v>1.4285714626312256</v>
      </c>
    </row>
    <row r="1148" spans="1:13" x14ac:dyDescent="0.25">
      <c r="A1148" s="11" t="str">
        <f t="shared" si="91"/>
        <v>PRT_2015</v>
      </c>
      <c r="B1148" t="s">
        <v>30</v>
      </c>
      <c r="C1148" s="7" t="s">
        <v>62</v>
      </c>
      <c r="D1148" s="6">
        <v>2015</v>
      </c>
      <c r="E1148" s="34">
        <f t="shared" si="95"/>
        <v>1.3557616000374157</v>
      </c>
      <c r="F1148" s="35">
        <f t="shared" si="92"/>
        <v>0.50091574341058731</v>
      </c>
      <c r="G1148" s="36">
        <v>0.1428571492433548</v>
      </c>
      <c r="H1148" s="36">
        <v>0.85897433757781982</v>
      </c>
      <c r="I1148" s="34">
        <v>0.4375</v>
      </c>
      <c r="J1148" s="35">
        <f t="shared" si="93"/>
        <v>2.2317460378011069</v>
      </c>
      <c r="K1148" s="36">
        <v>4.5</v>
      </c>
      <c r="L1148" s="36">
        <v>0.76666665077209473</v>
      </c>
      <c r="M1148" s="37">
        <v>1.4285714626312256</v>
      </c>
    </row>
    <row r="1149" spans="1:13" x14ac:dyDescent="0.25">
      <c r="A1149" s="11" t="str">
        <f t="shared" si="91"/>
        <v>PRT_2016</v>
      </c>
      <c r="B1149" t="s">
        <v>30</v>
      </c>
      <c r="C1149" s="7" t="s">
        <v>62</v>
      </c>
      <c r="D1149" s="6">
        <v>2016</v>
      </c>
      <c r="E1149" s="34">
        <f t="shared" si="95"/>
        <v>1.3473855381210644</v>
      </c>
      <c r="F1149" s="35">
        <f t="shared" si="92"/>
        <v>0.49245420843362808</v>
      </c>
      <c r="G1149" s="36">
        <v>0.1428571492433548</v>
      </c>
      <c r="H1149" s="36">
        <v>0.84205126762390137</v>
      </c>
      <c r="I1149" s="34">
        <v>0.4375</v>
      </c>
      <c r="J1149" s="35">
        <f t="shared" si="93"/>
        <v>2.220634937286377</v>
      </c>
      <c r="K1149" s="36">
        <v>4.5</v>
      </c>
      <c r="L1149" s="36">
        <v>0.73333334922790527</v>
      </c>
      <c r="M1149" s="37">
        <v>1.4285714626312256</v>
      </c>
    </row>
    <row r="1150" spans="1:13" x14ac:dyDescent="0.25">
      <c r="A1150" s="11" t="str">
        <f t="shared" si="91"/>
        <v>PRT_2017</v>
      </c>
      <c r="B1150" t="s">
        <v>30</v>
      </c>
      <c r="C1150" s="7" t="s">
        <v>62</v>
      </c>
      <c r="D1150" s="6">
        <v>2017</v>
      </c>
      <c r="E1150" s="34">
        <f t="shared" si="95"/>
        <v>1.1989728237191837</v>
      </c>
      <c r="F1150" s="35">
        <f t="shared" si="92"/>
        <v>0.49245420843362808</v>
      </c>
      <c r="G1150" s="36">
        <v>0.1428571492433548</v>
      </c>
      <c r="H1150" s="36">
        <v>0.84205126762390137</v>
      </c>
      <c r="I1150" s="34">
        <v>0.4375</v>
      </c>
      <c r="J1150" s="35">
        <f t="shared" si="93"/>
        <v>1.9238095084826152</v>
      </c>
      <c r="K1150" s="36">
        <v>3.6428570747375488</v>
      </c>
      <c r="L1150" s="36">
        <v>0.69999998807907104</v>
      </c>
      <c r="M1150" s="37">
        <v>1.4285714626312256</v>
      </c>
    </row>
    <row r="1151" spans="1:13" x14ac:dyDescent="0.25">
      <c r="A1151" s="11" t="str">
        <f t="shared" si="91"/>
        <v>PRT_2018</v>
      </c>
      <c r="B1151" t="s">
        <v>30</v>
      </c>
      <c r="C1151" s="7" t="s">
        <v>62</v>
      </c>
      <c r="D1151" s="6">
        <v>2018</v>
      </c>
      <c r="E1151" s="34">
        <f t="shared" si="95"/>
        <v>1.1934172734618187</v>
      </c>
      <c r="F1151" s="35">
        <f t="shared" si="92"/>
        <v>0.49245420843362808</v>
      </c>
      <c r="G1151" s="36">
        <v>0.1428571492433548</v>
      </c>
      <c r="H1151" s="36">
        <v>0.84205126762390137</v>
      </c>
      <c r="I1151" s="34">
        <v>0.4375</v>
      </c>
      <c r="J1151" s="35">
        <f t="shared" si="93"/>
        <v>1.9126984079678853</v>
      </c>
      <c r="K1151" s="36">
        <v>3.6428570747375488</v>
      </c>
      <c r="L1151" s="36">
        <v>0.66666668653488159</v>
      </c>
      <c r="M1151" s="37">
        <v>1.4285714626312256</v>
      </c>
    </row>
    <row r="1152" spans="1:13" x14ac:dyDescent="0.25">
      <c r="A1152" s="11" t="str">
        <f t="shared" si="91"/>
        <v>SVK_1975</v>
      </c>
      <c r="B1152" s="14" t="s">
        <v>31</v>
      </c>
      <c r="C1152" s="8" t="s">
        <v>63</v>
      </c>
      <c r="D1152" s="4">
        <v>1975</v>
      </c>
      <c r="E1152" s="30">
        <f t="shared" si="90"/>
        <v>5.8810196717580157</v>
      </c>
      <c r="F1152" s="31">
        <f t="shared" si="92"/>
        <v>5.5490968227386475</v>
      </c>
      <c r="G1152" s="32">
        <v>5.8797321319580078</v>
      </c>
      <c r="H1152" s="32">
        <v>5.2184615135192871</v>
      </c>
      <c r="I1152" s="30">
        <v>4.9038333892822266</v>
      </c>
      <c r="J1152" s="31">
        <f t="shared" si="93"/>
        <v>6.4280303319295244</v>
      </c>
      <c r="K1152" s="32">
        <v>6.7321429252624512</v>
      </c>
      <c r="L1152" s="32">
        <v>6.9090909957885742</v>
      </c>
      <c r="M1152" s="33">
        <v>5.6428570747375488</v>
      </c>
    </row>
    <row r="1153" spans="1:13" x14ac:dyDescent="0.25">
      <c r="A1153" s="11" t="str">
        <f t="shared" si="91"/>
        <v>SVK_1976</v>
      </c>
      <c r="B1153" t="s">
        <v>31</v>
      </c>
      <c r="C1153" s="8" t="s">
        <v>63</v>
      </c>
      <c r="D1153" s="4">
        <v>1976</v>
      </c>
      <c r="E1153" s="30">
        <f t="shared" si="90"/>
        <v>5.8810196717580157</v>
      </c>
      <c r="F1153" s="31">
        <f t="shared" si="92"/>
        <v>5.5490968227386475</v>
      </c>
      <c r="G1153" s="32">
        <v>5.8797321319580078</v>
      </c>
      <c r="H1153" s="32">
        <v>5.2184615135192871</v>
      </c>
      <c r="I1153" s="30">
        <v>4.9038333892822266</v>
      </c>
      <c r="J1153" s="31">
        <f t="shared" si="93"/>
        <v>6.4280303319295244</v>
      </c>
      <c r="K1153" s="32">
        <v>6.7321429252624512</v>
      </c>
      <c r="L1153" s="32">
        <v>6.9090909957885742</v>
      </c>
      <c r="M1153" s="33">
        <v>5.6428570747375488</v>
      </c>
    </row>
    <row r="1154" spans="1:13" x14ac:dyDescent="0.25">
      <c r="A1154" s="11" t="str">
        <f t="shared" si="91"/>
        <v>SVK_1977</v>
      </c>
      <c r="B1154" t="s">
        <v>31</v>
      </c>
      <c r="C1154" s="8" t="s">
        <v>63</v>
      </c>
      <c r="D1154" s="4">
        <v>1977</v>
      </c>
      <c r="E1154" s="30">
        <f t="shared" si="90"/>
        <v>5.8810196717580157</v>
      </c>
      <c r="F1154" s="31">
        <f t="shared" si="92"/>
        <v>5.5490968227386475</v>
      </c>
      <c r="G1154" s="32">
        <v>5.8797321319580078</v>
      </c>
      <c r="H1154" s="32">
        <v>5.2184615135192871</v>
      </c>
      <c r="I1154" s="30">
        <v>4.9038333892822266</v>
      </c>
      <c r="J1154" s="31">
        <f t="shared" si="93"/>
        <v>6.4280303319295244</v>
      </c>
      <c r="K1154" s="32">
        <v>6.7321429252624512</v>
      </c>
      <c r="L1154" s="32">
        <v>6.9090909957885742</v>
      </c>
      <c r="M1154" s="33">
        <v>5.6428570747375488</v>
      </c>
    </row>
    <row r="1155" spans="1:13" x14ac:dyDescent="0.25">
      <c r="A1155" s="11" t="str">
        <f t="shared" si="91"/>
        <v>SVK_1978</v>
      </c>
      <c r="B1155" t="s">
        <v>31</v>
      </c>
      <c r="C1155" s="8" t="s">
        <v>63</v>
      </c>
      <c r="D1155" s="4">
        <v>1978</v>
      </c>
      <c r="E1155" s="30">
        <f t="shared" si="90"/>
        <v>5.8810196717580157</v>
      </c>
      <c r="F1155" s="31">
        <f t="shared" si="92"/>
        <v>5.5490968227386475</v>
      </c>
      <c r="G1155" s="32">
        <v>5.8797321319580078</v>
      </c>
      <c r="H1155" s="32">
        <v>5.2184615135192871</v>
      </c>
      <c r="I1155" s="30">
        <v>4.9038333892822266</v>
      </c>
      <c r="J1155" s="31">
        <f t="shared" si="93"/>
        <v>6.4280303319295244</v>
      </c>
      <c r="K1155" s="32">
        <v>6.7321429252624512</v>
      </c>
      <c r="L1155" s="32">
        <v>6.9090909957885742</v>
      </c>
      <c r="M1155" s="33">
        <v>5.6428570747375488</v>
      </c>
    </row>
    <row r="1156" spans="1:13" x14ac:dyDescent="0.25">
      <c r="A1156" s="11" t="str">
        <f t="shared" si="91"/>
        <v>SVK_1979</v>
      </c>
      <c r="B1156" t="s">
        <v>31</v>
      </c>
      <c r="C1156" s="8" t="s">
        <v>63</v>
      </c>
      <c r="D1156" s="4">
        <v>1979</v>
      </c>
      <c r="E1156" s="30">
        <f t="shared" si="90"/>
        <v>5.8810196717580157</v>
      </c>
      <c r="F1156" s="31">
        <f t="shared" si="92"/>
        <v>5.5490968227386475</v>
      </c>
      <c r="G1156" s="32">
        <v>5.8797321319580078</v>
      </c>
      <c r="H1156" s="32">
        <v>5.2184615135192871</v>
      </c>
      <c r="I1156" s="30">
        <v>4.9038333892822266</v>
      </c>
      <c r="J1156" s="31">
        <f t="shared" si="93"/>
        <v>6.4280303319295244</v>
      </c>
      <c r="K1156" s="32">
        <v>6.7321429252624512</v>
      </c>
      <c r="L1156" s="32">
        <v>6.9090909957885742</v>
      </c>
      <c r="M1156" s="33">
        <v>5.6428570747375488</v>
      </c>
    </row>
    <row r="1157" spans="1:13" x14ac:dyDescent="0.25">
      <c r="A1157" s="11" t="str">
        <f t="shared" si="91"/>
        <v>SVK_1980</v>
      </c>
      <c r="B1157" t="s">
        <v>31</v>
      </c>
      <c r="C1157" s="8" t="s">
        <v>63</v>
      </c>
      <c r="D1157" s="4">
        <v>1980</v>
      </c>
      <c r="E1157" s="30">
        <f t="shared" si="90"/>
        <v>5.8810196717580157</v>
      </c>
      <c r="F1157" s="31">
        <f t="shared" si="92"/>
        <v>5.5490968227386475</v>
      </c>
      <c r="G1157" s="32">
        <v>5.8797321319580078</v>
      </c>
      <c r="H1157" s="32">
        <v>5.2184615135192871</v>
      </c>
      <c r="I1157" s="30">
        <v>4.9038333892822266</v>
      </c>
      <c r="J1157" s="31">
        <f t="shared" si="93"/>
        <v>6.4280303319295244</v>
      </c>
      <c r="K1157" s="32">
        <v>6.7321429252624512</v>
      </c>
      <c r="L1157" s="32">
        <v>6.9090909957885742</v>
      </c>
      <c r="M1157" s="33">
        <v>5.6428570747375488</v>
      </c>
    </row>
    <row r="1158" spans="1:13" x14ac:dyDescent="0.25">
      <c r="A1158" s="11" t="str">
        <f t="shared" si="91"/>
        <v>SVK_1981</v>
      </c>
      <c r="B1158" t="s">
        <v>31</v>
      </c>
      <c r="C1158" s="8" t="s">
        <v>63</v>
      </c>
      <c r="D1158" s="4">
        <v>1981</v>
      </c>
      <c r="E1158" s="30">
        <f t="shared" si="90"/>
        <v>5.8810196717580157</v>
      </c>
      <c r="F1158" s="31">
        <f t="shared" si="92"/>
        <v>5.5490968227386475</v>
      </c>
      <c r="G1158" s="32">
        <v>5.8797321319580078</v>
      </c>
      <c r="H1158" s="32">
        <v>5.2184615135192871</v>
      </c>
      <c r="I1158" s="30">
        <v>4.9038333892822266</v>
      </c>
      <c r="J1158" s="31">
        <f t="shared" si="93"/>
        <v>6.4280303319295244</v>
      </c>
      <c r="K1158" s="32">
        <v>6.7321429252624512</v>
      </c>
      <c r="L1158" s="32">
        <v>6.9090909957885742</v>
      </c>
      <c r="M1158" s="33">
        <v>5.6428570747375488</v>
      </c>
    </row>
    <row r="1159" spans="1:13" x14ac:dyDescent="0.25">
      <c r="A1159" s="11" t="str">
        <f t="shared" si="91"/>
        <v>SVK_1982</v>
      </c>
      <c r="B1159" t="s">
        <v>31</v>
      </c>
      <c r="C1159" s="8" t="s">
        <v>63</v>
      </c>
      <c r="D1159" s="4">
        <v>1982</v>
      </c>
      <c r="E1159" s="30">
        <f t="shared" si="90"/>
        <v>5.8810196717580157</v>
      </c>
      <c r="F1159" s="31">
        <f t="shared" si="92"/>
        <v>5.5490968227386475</v>
      </c>
      <c r="G1159" s="32">
        <v>5.8797321319580078</v>
      </c>
      <c r="H1159" s="32">
        <v>5.2184615135192871</v>
      </c>
      <c r="I1159" s="30">
        <v>4.9038333892822266</v>
      </c>
      <c r="J1159" s="31">
        <f t="shared" si="93"/>
        <v>6.4280303319295244</v>
      </c>
      <c r="K1159" s="32">
        <v>6.7321429252624512</v>
      </c>
      <c r="L1159" s="32">
        <v>6.9090909957885742</v>
      </c>
      <c r="M1159" s="33">
        <v>5.6428570747375488</v>
      </c>
    </row>
    <row r="1160" spans="1:13" x14ac:dyDescent="0.25">
      <c r="A1160" s="11" t="str">
        <f t="shared" si="91"/>
        <v>SVK_1983</v>
      </c>
      <c r="B1160" t="s">
        <v>31</v>
      </c>
      <c r="C1160" s="8" t="s">
        <v>63</v>
      </c>
      <c r="D1160" s="4">
        <v>1983</v>
      </c>
      <c r="E1160" s="30">
        <f t="shared" si="90"/>
        <v>5.8810196717580157</v>
      </c>
      <c r="F1160" s="31">
        <f t="shared" si="92"/>
        <v>5.5490968227386475</v>
      </c>
      <c r="G1160" s="32">
        <v>5.8797321319580078</v>
      </c>
      <c r="H1160" s="32">
        <v>5.2184615135192871</v>
      </c>
      <c r="I1160" s="30">
        <v>4.9038333892822266</v>
      </c>
      <c r="J1160" s="31">
        <f t="shared" si="93"/>
        <v>6.4280303319295244</v>
      </c>
      <c r="K1160" s="32">
        <v>6.7321429252624512</v>
      </c>
      <c r="L1160" s="32">
        <v>6.9090909957885742</v>
      </c>
      <c r="M1160" s="33">
        <v>5.6428570747375488</v>
      </c>
    </row>
    <row r="1161" spans="1:13" x14ac:dyDescent="0.25">
      <c r="A1161" s="11" t="str">
        <f t="shared" ref="A1161:A1224" si="96">B1161&amp;"_"&amp;D1161</f>
        <v>SVK_1984</v>
      </c>
      <c r="B1161" t="s">
        <v>31</v>
      </c>
      <c r="C1161" s="8" t="s">
        <v>63</v>
      </c>
      <c r="D1161" s="4">
        <v>1984</v>
      </c>
      <c r="E1161" s="30">
        <f t="shared" si="90"/>
        <v>5.8810196717580157</v>
      </c>
      <c r="F1161" s="31">
        <f t="shared" ref="F1161:F1224" si="97">AVERAGE(G1161:H1161)</f>
        <v>5.5490968227386475</v>
      </c>
      <c r="G1161" s="32">
        <v>5.8797321319580078</v>
      </c>
      <c r="H1161" s="32">
        <v>5.2184615135192871</v>
      </c>
      <c r="I1161" s="30">
        <v>4.9038333892822266</v>
      </c>
      <c r="J1161" s="31">
        <f t="shared" ref="J1161:J1224" si="98">AVERAGE(K1161:M1161)</f>
        <v>6.4280303319295244</v>
      </c>
      <c r="K1161" s="32">
        <v>6.7321429252624512</v>
      </c>
      <c r="L1161" s="32">
        <v>6.9090909957885742</v>
      </c>
      <c r="M1161" s="33">
        <v>5.6428570747375488</v>
      </c>
    </row>
    <row r="1162" spans="1:13" x14ac:dyDescent="0.25">
      <c r="A1162" s="11" t="str">
        <f t="shared" si="96"/>
        <v>SVK_1985</v>
      </c>
      <c r="B1162" t="s">
        <v>31</v>
      </c>
      <c r="C1162" s="8" t="s">
        <v>63</v>
      </c>
      <c r="D1162" s="4">
        <v>1985</v>
      </c>
      <c r="E1162" s="30">
        <f t="shared" ref="E1162:E1230" si="99">IF(AND(G1162=".",H1162=".",I1162=".",K1162=".",L1162=".",M1162="."),".",AVERAGE(G1162,H1162,I1162,K1162,L1162,M1162))</f>
        <v>5.8810196717580157</v>
      </c>
      <c r="F1162" s="31">
        <f t="shared" si="97"/>
        <v>5.5490968227386475</v>
      </c>
      <c r="G1162" s="32">
        <v>5.8797321319580078</v>
      </c>
      <c r="H1162" s="32">
        <v>5.2184615135192871</v>
      </c>
      <c r="I1162" s="30">
        <v>4.9038333892822266</v>
      </c>
      <c r="J1162" s="31">
        <f t="shared" si="98"/>
        <v>6.4280303319295244</v>
      </c>
      <c r="K1162" s="32">
        <v>6.7321429252624512</v>
      </c>
      <c r="L1162" s="32">
        <v>6.9090909957885742</v>
      </c>
      <c r="M1162" s="33">
        <v>5.6428570747375488</v>
      </c>
    </row>
    <row r="1163" spans="1:13" x14ac:dyDescent="0.25">
      <c r="A1163" s="11" t="str">
        <f t="shared" si="96"/>
        <v>SVK_1986</v>
      </c>
      <c r="B1163" t="s">
        <v>31</v>
      </c>
      <c r="C1163" s="8" t="s">
        <v>63</v>
      </c>
      <c r="D1163" s="4">
        <v>1986</v>
      </c>
      <c r="E1163" s="30">
        <f t="shared" si="99"/>
        <v>5.8810196717580157</v>
      </c>
      <c r="F1163" s="31">
        <f t="shared" si="97"/>
        <v>5.5490968227386475</v>
      </c>
      <c r="G1163" s="32">
        <v>5.8797321319580078</v>
      </c>
      <c r="H1163" s="32">
        <v>5.2184615135192871</v>
      </c>
      <c r="I1163" s="30">
        <v>4.9038333892822266</v>
      </c>
      <c r="J1163" s="31">
        <f t="shared" si="98"/>
        <v>6.4280303319295244</v>
      </c>
      <c r="K1163" s="32">
        <v>6.7321429252624512</v>
      </c>
      <c r="L1163" s="32">
        <v>6.9090909957885742</v>
      </c>
      <c r="M1163" s="33">
        <v>5.6428570747375488</v>
      </c>
    </row>
    <row r="1164" spans="1:13" x14ac:dyDescent="0.25">
      <c r="A1164" s="11" t="str">
        <f t="shared" si="96"/>
        <v>SVK_1987</v>
      </c>
      <c r="B1164" t="s">
        <v>31</v>
      </c>
      <c r="C1164" s="8" t="s">
        <v>63</v>
      </c>
      <c r="D1164" s="4">
        <v>1987</v>
      </c>
      <c r="E1164" s="30">
        <f t="shared" si="99"/>
        <v>5.8810196717580157</v>
      </c>
      <c r="F1164" s="31">
        <f t="shared" si="97"/>
        <v>5.5490968227386475</v>
      </c>
      <c r="G1164" s="32">
        <v>5.8797321319580078</v>
      </c>
      <c r="H1164" s="32">
        <v>5.2184615135192871</v>
      </c>
      <c r="I1164" s="30">
        <v>4.9038333892822266</v>
      </c>
      <c r="J1164" s="31">
        <f t="shared" si="98"/>
        <v>6.4280303319295244</v>
      </c>
      <c r="K1164" s="32">
        <v>6.7321429252624512</v>
      </c>
      <c r="L1164" s="32">
        <v>6.9090909957885742</v>
      </c>
      <c r="M1164" s="33">
        <v>5.6428570747375488</v>
      </c>
    </row>
    <row r="1165" spans="1:13" x14ac:dyDescent="0.25">
      <c r="A1165" s="11" t="str">
        <f t="shared" si="96"/>
        <v>SVK_1988</v>
      </c>
      <c r="B1165" t="s">
        <v>31</v>
      </c>
      <c r="C1165" s="8" t="s">
        <v>63</v>
      </c>
      <c r="D1165" s="4">
        <v>1988</v>
      </c>
      <c r="E1165" s="30">
        <f t="shared" si="99"/>
        <v>5.8810196717580157</v>
      </c>
      <c r="F1165" s="31">
        <f t="shared" si="97"/>
        <v>5.5490968227386475</v>
      </c>
      <c r="G1165" s="32">
        <v>5.8797321319580078</v>
      </c>
      <c r="H1165" s="32">
        <v>5.2184615135192871</v>
      </c>
      <c r="I1165" s="30">
        <v>4.9038333892822266</v>
      </c>
      <c r="J1165" s="31">
        <f t="shared" si="98"/>
        <v>6.4280303319295244</v>
      </c>
      <c r="K1165" s="32">
        <v>6.7321429252624512</v>
      </c>
      <c r="L1165" s="32">
        <v>6.9090909957885742</v>
      </c>
      <c r="M1165" s="33">
        <v>5.6428570747375488</v>
      </c>
    </row>
    <row r="1166" spans="1:13" x14ac:dyDescent="0.25">
      <c r="A1166" s="11" t="str">
        <f t="shared" si="96"/>
        <v>SVK_1989</v>
      </c>
      <c r="B1166" t="s">
        <v>31</v>
      </c>
      <c r="C1166" s="8" t="s">
        <v>63</v>
      </c>
      <c r="D1166" s="4">
        <v>1989</v>
      </c>
      <c r="E1166" s="30">
        <f t="shared" si="99"/>
        <v>5.8810196717580157</v>
      </c>
      <c r="F1166" s="31">
        <f t="shared" si="97"/>
        <v>5.5490968227386475</v>
      </c>
      <c r="G1166" s="32">
        <v>5.8797321319580078</v>
      </c>
      <c r="H1166" s="32">
        <v>5.2184615135192871</v>
      </c>
      <c r="I1166" s="30">
        <v>4.9038333892822266</v>
      </c>
      <c r="J1166" s="31">
        <f t="shared" si="98"/>
        <v>6.4280303319295244</v>
      </c>
      <c r="K1166" s="32">
        <v>6.7321429252624512</v>
      </c>
      <c r="L1166" s="32">
        <v>6.9090909957885742</v>
      </c>
      <c r="M1166" s="33">
        <v>5.6428570747375488</v>
      </c>
    </row>
    <row r="1167" spans="1:13" x14ac:dyDescent="0.25">
      <c r="A1167" s="11" t="str">
        <f t="shared" si="96"/>
        <v>SVK_1990</v>
      </c>
      <c r="B1167" t="s">
        <v>31</v>
      </c>
      <c r="C1167" s="8" t="s">
        <v>63</v>
      </c>
      <c r="D1167" s="4">
        <v>1990</v>
      </c>
      <c r="E1167" s="30">
        <f t="shared" si="99"/>
        <v>5.8810196717580157</v>
      </c>
      <c r="F1167" s="31">
        <f t="shared" si="97"/>
        <v>5.5490968227386475</v>
      </c>
      <c r="G1167" s="32">
        <v>5.8797321319580078</v>
      </c>
      <c r="H1167" s="32">
        <v>5.2184615135192871</v>
      </c>
      <c r="I1167" s="30">
        <v>4.9038333892822266</v>
      </c>
      <c r="J1167" s="31">
        <f t="shared" si="98"/>
        <v>6.4280303319295244</v>
      </c>
      <c r="K1167" s="32">
        <v>6.7321429252624512</v>
      </c>
      <c r="L1167" s="32">
        <v>6.9090909957885742</v>
      </c>
      <c r="M1167" s="33">
        <v>5.6428570747375488</v>
      </c>
    </row>
    <row r="1168" spans="1:13" x14ac:dyDescent="0.25">
      <c r="A1168" s="11" t="str">
        <f t="shared" si="96"/>
        <v>SVK_1991</v>
      </c>
      <c r="B1168" t="s">
        <v>31</v>
      </c>
      <c r="C1168" s="8" t="s">
        <v>63</v>
      </c>
      <c r="D1168" s="4">
        <v>1991</v>
      </c>
      <c r="E1168" s="30">
        <f t="shared" si="99"/>
        <v>5.3810196717580157</v>
      </c>
      <c r="F1168" s="31">
        <f t="shared" si="97"/>
        <v>5.5490968227386475</v>
      </c>
      <c r="G1168" s="32">
        <v>5.8797321319580078</v>
      </c>
      <c r="H1168" s="32">
        <v>5.2184615135192871</v>
      </c>
      <c r="I1168" s="30">
        <v>4.9038333892822266</v>
      </c>
      <c r="J1168" s="31">
        <f t="shared" si="98"/>
        <v>5.4280303319295244</v>
      </c>
      <c r="K1168" s="32">
        <v>6.7321429252624512</v>
      </c>
      <c r="L1168" s="32">
        <v>6.9090909957885742</v>
      </c>
      <c r="M1168" s="33">
        <v>2.6428570747375488</v>
      </c>
    </row>
    <row r="1169" spans="1:13" x14ac:dyDescent="0.25">
      <c r="A1169" s="11" t="str">
        <f t="shared" si="96"/>
        <v>SVK_1992</v>
      </c>
      <c r="B1169" t="s">
        <v>31</v>
      </c>
      <c r="C1169" s="8" t="s">
        <v>63</v>
      </c>
      <c r="D1169" s="4">
        <v>1992</v>
      </c>
      <c r="E1169" s="30">
        <f t="shared" si="99"/>
        <v>5.3810196717580157</v>
      </c>
      <c r="F1169" s="31">
        <f t="shared" si="97"/>
        <v>5.5490968227386475</v>
      </c>
      <c r="G1169" s="32">
        <v>5.8797321319580078</v>
      </c>
      <c r="H1169" s="32">
        <v>5.2184615135192871</v>
      </c>
      <c r="I1169" s="30">
        <v>4.9038333892822266</v>
      </c>
      <c r="J1169" s="31">
        <f t="shared" si="98"/>
        <v>5.4280303319295244</v>
      </c>
      <c r="K1169" s="32">
        <v>6.7321429252624512</v>
      </c>
      <c r="L1169" s="32">
        <v>6.9090909957885742</v>
      </c>
      <c r="M1169" s="33">
        <v>2.6428570747375488</v>
      </c>
    </row>
    <row r="1170" spans="1:13" x14ac:dyDescent="0.25">
      <c r="A1170" s="11" t="str">
        <f t="shared" si="96"/>
        <v>SVK_1993</v>
      </c>
      <c r="B1170" t="s">
        <v>31</v>
      </c>
      <c r="C1170" s="8" t="s">
        <v>63</v>
      </c>
      <c r="D1170" s="4">
        <v>1993</v>
      </c>
      <c r="E1170" s="30">
        <f t="shared" si="99"/>
        <v>4.9643530050913496</v>
      </c>
      <c r="F1170" s="31">
        <f t="shared" si="97"/>
        <v>5.5490968227386475</v>
      </c>
      <c r="G1170" s="32">
        <v>5.8797321319580078</v>
      </c>
      <c r="H1170" s="32">
        <v>5.2184615135192871</v>
      </c>
      <c r="I1170" s="30">
        <v>4.9038333892822266</v>
      </c>
      <c r="J1170" s="31">
        <f t="shared" si="98"/>
        <v>4.5946969985961914</v>
      </c>
      <c r="K1170" s="32">
        <v>4.2321429252624512</v>
      </c>
      <c r="L1170" s="32">
        <v>6.9090909957885742</v>
      </c>
      <c r="M1170" s="33">
        <v>2.6428570747375488</v>
      </c>
    </row>
    <row r="1171" spans="1:13" x14ac:dyDescent="0.25">
      <c r="A1171" s="11" t="str">
        <f t="shared" si="96"/>
        <v>SVK_1994</v>
      </c>
      <c r="B1171" t="s">
        <v>31</v>
      </c>
      <c r="C1171" s="8" t="s">
        <v>63</v>
      </c>
      <c r="D1171" s="4">
        <v>1994</v>
      </c>
      <c r="E1171" s="30">
        <f t="shared" si="99"/>
        <v>4.9643530050913496</v>
      </c>
      <c r="F1171" s="31">
        <f t="shared" si="97"/>
        <v>5.5490968227386475</v>
      </c>
      <c r="G1171" s="32">
        <v>5.8797321319580078</v>
      </c>
      <c r="H1171" s="32">
        <v>5.2184615135192871</v>
      </c>
      <c r="I1171" s="30">
        <v>4.9038333892822266</v>
      </c>
      <c r="J1171" s="31">
        <f t="shared" si="98"/>
        <v>4.5946969985961914</v>
      </c>
      <c r="K1171" s="32">
        <v>4.2321429252624512</v>
      </c>
      <c r="L1171" s="32">
        <v>6.9090909957885742</v>
      </c>
      <c r="M1171" s="33">
        <v>2.6428570747375488</v>
      </c>
    </row>
    <row r="1172" spans="1:13" x14ac:dyDescent="0.25">
      <c r="A1172" s="11" t="str">
        <f t="shared" si="96"/>
        <v>SVK_1995</v>
      </c>
      <c r="B1172" t="s">
        <v>31</v>
      </c>
      <c r="C1172" s="8" t="s">
        <v>63</v>
      </c>
      <c r="D1172" s="4">
        <v>1995</v>
      </c>
      <c r="E1172" s="30">
        <f t="shared" si="99"/>
        <v>4.9643530050913496</v>
      </c>
      <c r="F1172" s="31">
        <f t="shared" si="97"/>
        <v>5.5490968227386475</v>
      </c>
      <c r="G1172" s="32">
        <v>5.8797321319580078</v>
      </c>
      <c r="H1172" s="32">
        <v>5.2184615135192871</v>
      </c>
      <c r="I1172" s="30">
        <v>4.9038333892822266</v>
      </c>
      <c r="J1172" s="31">
        <f t="shared" si="98"/>
        <v>4.5946969985961914</v>
      </c>
      <c r="K1172" s="32">
        <v>4.2321429252624512</v>
      </c>
      <c r="L1172" s="32">
        <v>6.9090909957885742</v>
      </c>
      <c r="M1172" s="33">
        <v>2.6428570747375488</v>
      </c>
    </row>
    <row r="1173" spans="1:13" x14ac:dyDescent="0.25">
      <c r="A1173" s="11" t="str">
        <f t="shared" si="96"/>
        <v>SVK_1996</v>
      </c>
      <c r="B1173" t="s">
        <v>31</v>
      </c>
      <c r="C1173" s="8" t="s">
        <v>63</v>
      </c>
      <c r="D1173" s="4">
        <v>1996</v>
      </c>
      <c r="E1173" s="30">
        <f t="shared" si="99"/>
        <v>4.9643530050913496</v>
      </c>
      <c r="F1173" s="31">
        <f t="shared" si="97"/>
        <v>5.5490968227386475</v>
      </c>
      <c r="G1173" s="32">
        <v>5.8797321319580078</v>
      </c>
      <c r="H1173" s="32">
        <v>5.2184615135192871</v>
      </c>
      <c r="I1173" s="30">
        <v>4.9038333892822266</v>
      </c>
      <c r="J1173" s="31">
        <f t="shared" si="98"/>
        <v>4.5946969985961914</v>
      </c>
      <c r="K1173" s="32">
        <v>4.2321429252624512</v>
      </c>
      <c r="L1173" s="32">
        <v>6.9090909957885742</v>
      </c>
      <c r="M1173" s="33">
        <v>2.6428570747375488</v>
      </c>
    </row>
    <row r="1174" spans="1:13" x14ac:dyDescent="0.25">
      <c r="A1174" s="11" t="str">
        <f t="shared" si="96"/>
        <v>SVK_1997</v>
      </c>
      <c r="B1174" t="s">
        <v>31</v>
      </c>
      <c r="C1174" s="8" t="s">
        <v>63</v>
      </c>
      <c r="D1174" s="4">
        <v>1997</v>
      </c>
      <c r="E1174" s="30">
        <f t="shared" si="99"/>
        <v>4.9226863384246826</v>
      </c>
      <c r="F1174" s="31">
        <f t="shared" si="97"/>
        <v>5.5490968227386475</v>
      </c>
      <c r="G1174" s="32">
        <v>5.8797321319580078</v>
      </c>
      <c r="H1174" s="32">
        <v>5.2184615135192871</v>
      </c>
      <c r="I1174" s="30">
        <v>4.6538333892822266</v>
      </c>
      <c r="J1174" s="31">
        <f t="shared" si="98"/>
        <v>4.5946969985961914</v>
      </c>
      <c r="K1174" s="32">
        <v>4.2321429252624512</v>
      </c>
      <c r="L1174" s="32">
        <v>6.9090909957885742</v>
      </c>
      <c r="M1174" s="33">
        <v>2.6428570747375488</v>
      </c>
    </row>
    <row r="1175" spans="1:13" x14ac:dyDescent="0.25">
      <c r="A1175" s="11" t="str">
        <f t="shared" si="96"/>
        <v>SVK_1998</v>
      </c>
      <c r="B1175" t="s">
        <v>31</v>
      </c>
      <c r="C1175" s="8" t="s">
        <v>63</v>
      </c>
      <c r="D1175" s="4">
        <v>1998</v>
      </c>
      <c r="E1175" s="30">
        <f t="shared" si="99"/>
        <v>4.6665752728780108</v>
      </c>
      <c r="F1175" s="31">
        <f t="shared" si="97"/>
        <v>5.5490968227386475</v>
      </c>
      <c r="G1175" s="32">
        <v>5.8797321319580078</v>
      </c>
      <c r="H1175" s="32">
        <v>5.2184615135192871</v>
      </c>
      <c r="I1175" s="30">
        <v>4.1171669960021973</v>
      </c>
      <c r="J1175" s="31">
        <f t="shared" si="98"/>
        <v>4.2613636652628584</v>
      </c>
      <c r="K1175" s="32">
        <v>4.2321429252624512</v>
      </c>
      <c r="L1175" s="32">
        <v>5.9090909957885742</v>
      </c>
      <c r="M1175" s="33">
        <v>2.6428570747375488</v>
      </c>
    </row>
    <row r="1176" spans="1:13" x14ac:dyDescent="0.25">
      <c r="A1176" s="11" t="str">
        <f t="shared" si="96"/>
        <v>SVK_1999</v>
      </c>
      <c r="B1176" t="s">
        <v>31</v>
      </c>
      <c r="C1176" s="8" t="s">
        <v>63</v>
      </c>
      <c r="D1176" s="4">
        <v>1999</v>
      </c>
      <c r="E1176" s="30">
        <f t="shared" si="99"/>
        <v>4.6604641278584795</v>
      </c>
      <c r="F1176" s="31">
        <f t="shared" si="97"/>
        <v>5.5490968227386475</v>
      </c>
      <c r="G1176" s="32">
        <v>5.8797321319580078</v>
      </c>
      <c r="H1176" s="32">
        <v>5.2184615135192871</v>
      </c>
      <c r="I1176" s="30">
        <v>4.0805001258850098</v>
      </c>
      <c r="J1176" s="31">
        <f t="shared" si="98"/>
        <v>4.2613636652628584</v>
      </c>
      <c r="K1176" s="32">
        <v>4.2321429252624512</v>
      </c>
      <c r="L1176" s="32">
        <v>5.9090909957885742</v>
      </c>
      <c r="M1176" s="33">
        <v>2.6428570747375488</v>
      </c>
    </row>
    <row r="1177" spans="1:13" x14ac:dyDescent="0.25">
      <c r="A1177" s="11" t="str">
        <f t="shared" si="96"/>
        <v>SVK_2000</v>
      </c>
      <c r="B1177" t="s">
        <v>31</v>
      </c>
      <c r="C1177" s="8" t="s">
        <v>63</v>
      </c>
      <c r="D1177" s="4">
        <v>2000</v>
      </c>
      <c r="E1177" s="30">
        <f t="shared" si="99"/>
        <v>4.3601863384246826</v>
      </c>
      <c r="F1177" s="31">
        <f t="shared" si="97"/>
        <v>5.5490968227386475</v>
      </c>
      <c r="G1177" s="32">
        <v>5.8797321319580078</v>
      </c>
      <c r="H1177" s="32">
        <v>5.2184615135192871</v>
      </c>
      <c r="I1177" s="30">
        <v>3.2788333892822266</v>
      </c>
      <c r="J1177" s="31">
        <f t="shared" si="98"/>
        <v>3.9280303319295249</v>
      </c>
      <c r="K1177" s="32">
        <v>4.2321429252624512</v>
      </c>
      <c r="L1177" s="32">
        <v>4.9090909957885742</v>
      </c>
      <c r="M1177" s="33">
        <v>2.6428570747375488</v>
      </c>
    </row>
    <row r="1178" spans="1:13" x14ac:dyDescent="0.25">
      <c r="A1178" s="11" t="str">
        <f t="shared" si="96"/>
        <v>SVK_2001</v>
      </c>
      <c r="B1178" t="s">
        <v>31</v>
      </c>
      <c r="C1178" s="8" t="s">
        <v>63</v>
      </c>
      <c r="D1178" s="4">
        <v>2001</v>
      </c>
      <c r="E1178" s="30">
        <f t="shared" si="99"/>
        <v>4.1457418600718183</v>
      </c>
      <c r="F1178" s="31">
        <f t="shared" si="97"/>
        <v>5.4240968227386475</v>
      </c>
      <c r="G1178" s="32">
        <v>5.8797321319580078</v>
      </c>
      <c r="H1178" s="32">
        <v>4.9684615135192871</v>
      </c>
      <c r="I1178" s="30">
        <v>3.2421665191650391</v>
      </c>
      <c r="J1178" s="31">
        <f t="shared" si="98"/>
        <v>3.5946969985961914</v>
      </c>
      <c r="K1178" s="32">
        <v>4.2321429252624512</v>
      </c>
      <c r="L1178" s="32">
        <v>3.9090909957885742</v>
      </c>
      <c r="M1178" s="33">
        <v>2.6428570747375488</v>
      </c>
    </row>
    <row r="1179" spans="1:13" x14ac:dyDescent="0.25">
      <c r="A1179" s="11" t="str">
        <f t="shared" si="96"/>
        <v>SVK_2002</v>
      </c>
      <c r="B1179" t="s">
        <v>31</v>
      </c>
      <c r="C1179" s="8" t="s">
        <v>63</v>
      </c>
      <c r="D1179" s="4">
        <v>2002</v>
      </c>
      <c r="E1179" s="30">
        <f t="shared" si="99"/>
        <v>3.5890057484308877</v>
      </c>
      <c r="F1179" s="31">
        <f t="shared" si="97"/>
        <v>4.1913883686065674</v>
      </c>
      <c r="G1179" s="32">
        <v>4.3143153190612793</v>
      </c>
      <c r="H1179" s="32">
        <v>4.0684614181518555</v>
      </c>
      <c r="I1179" s="30">
        <v>2.7421667575836182</v>
      </c>
      <c r="J1179" s="31">
        <f t="shared" si="98"/>
        <v>3.4696969985961914</v>
      </c>
      <c r="K1179" s="32">
        <v>3.8571429252624512</v>
      </c>
      <c r="L1179" s="32">
        <v>3.9090909957885742</v>
      </c>
      <c r="M1179" s="33">
        <v>2.6428570747375488</v>
      </c>
    </row>
    <row r="1180" spans="1:13" x14ac:dyDescent="0.25">
      <c r="A1180" s="11" t="str">
        <f t="shared" si="96"/>
        <v>SVK_2003</v>
      </c>
      <c r="B1180" t="s">
        <v>31</v>
      </c>
      <c r="C1180" s="8" t="s">
        <v>63</v>
      </c>
      <c r="D1180" s="4">
        <v>2003</v>
      </c>
      <c r="E1180" s="30">
        <f t="shared" si="99"/>
        <v>3.2046724359194436</v>
      </c>
      <c r="F1180" s="31">
        <f t="shared" si="97"/>
        <v>4.0663883686065674</v>
      </c>
      <c r="G1180" s="32">
        <v>4.3143153190612793</v>
      </c>
      <c r="H1180" s="32">
        <v>3.8184614181518555</v>
      </c>
      <c r="I1180" s="30">
        <v>1.7361667156219482</v>
      </c>
      <c r="J1180" s="31">
        <f t="shared" si="98"/>
        <v>3.1196970542271933</v>
      </c>
      <c r="K1180" s="32">
        <v>3.8571429252624512</v>
      </c>
      <c r="L1180" s="32">
        <v>3.60909104347229</v>
      </c>
      <c r="M1180" s="33">
        <v>1.8928571939468384</v>
      </c>
    </row>
    <row r="1181" spans="1:13" x14ac:dyDescent="0.25">
      <c r="A1181" s="11" t="str">
        <f t="shared" si="96"/>
        <v>SVK_2004</v>
      </c>
      <c r="B1181" t="s">
        <v>31</v>
      </c>
      <c r="C1181" s="8" t="s">
        <v>63</v>
      </c>
      <c r="D1181" s="4">
        <v>2004</v>
      </c>
      <c r="E1181" s="30">
        <f t="shared" si="99"/>
        <v>3.0475335319836936</v>
      </c>
      <c r="F1181" s="31">
        <f t="shared" si="97"/>
        <v>3.5976383686065674</v>
      </c>
      <c r="G1181" s="32">
        <v>3.5643153190612793</v>
      </c>
      <c r="H1181" s="32">
        <v>3.6309614181518555</v>
      </c>
      <c r="I1181" s="30">
        <v>1.7308332920074463</v>
      </c>
      <c r="J1181" s="31">
        <f t="shared" si="98"/>
        <v>3.1196970542271933</v>
      </c>
      <c r="K1181" s="32">
        <v>3.8571429252624512</v>
      </c>
      <c r="L1181" s="32">
        <v>3.60909104347229</v>
      </c>
      <c r="M1181" s="33">
        <v>1.8928571939468384</v>
      </c>
    </row>
    <row r="1182" spans="1:13" x14ac:dyDescent="0.25">
      <c r="A1182" s="11" t="str">
        <f t="shared" si="96"/>
        <v>SVK_2005</v>
      </c>
      <c r="B1182" t="s">
        <v>31</v>
      </c>
      <c r="C1182" s="8" t="s">
        <v>63</v>
      </c>
      <c r="D1182" s="4">
        <v>2005</v>
      </c>
      <c r="E1182" s="30">
        <f t="shared" si="99"/>
        <v>2.5674779415130615</v>
      </c>
      <c r="F1182" s="31">
        <f t="shared" si="97"/>
        <v>3.5001382827758789</v>
      </c>
      <c r="G1182" s="32">
        <v>3.5643153190612793</v>
      </c>
      <c r="H1182" s="32">
        <v>3.4359612464904785</v>
      </c>
      <c r="I1182" s="30">
        <v>0.72549998760223389</v>
      </c>
      <c r="J1182" s="31">
        <f t="shared" si="98"/>
        <v>2.5596970319747925</v>
      </c>
      <c r="K1182" s="32">
        <v>3.8571429252624512</v>
      </c>
      <c r="L1182" s="32">
        <v>1.9290909767150879</v>
      </c>
      <c r="M1182" s="33">
        <v>1.8928571939468384</v>
      </c>
    </row>
    <row r="1183" spans="1:13" x14ac:dyDescent="0.25">
      <c r="A1183" s="11" t="str">
        <f t="shared" si="96"/>
        <v>SVK_2006</v>
      </c>
      <c r="B1183" t="s">
        <v>31</v>
      </c>
      <c r="C1183" s="8" t="s">
        <v>63</v>
      </c>
      <c r="D1183" s="4">
        <v>2006</v>
      </c>
      <c r="E1183" s="30">
        <f t="shared" si="99"/>
        <v>2.4941446185112</v>
      </c>
      <c r="F1183" s="31">
        <f t="shared" si="97"/>
        <v>3.2826383113861084</v>
      </c>
      <c r="G1183" s="32">
        <v>3.3168153762817383</v>
      </c>
      <c r="H1183" s="32">
        <v>3.2484612464904785</v>
      </c>
      <c r="I1183" s="30">
        <v>0.72049999237060547</v>
      </c>
      <c r="J1183" s="31">
        <f t="shared" si="98"/>
        <v>2.5596970319747925</v>
      </c>
      <c r="K1183" s="32">
        <v>3.8571429252624512</v>
      </c>
      <c r="L1183" s="32">
        <v>1.9290909767150879</v>
      </c>
      <c r="M1183" s="33">
        <v>1.8928571939468384</v>
      </c>
    </row>
    <row r="1184" spans="1:13" x14ac:dyDescent="0.25">
      <c r="A1184" s="11" t="str">
        <f t="shared" si="96"/>
        <v>SVK_2007</v>
      </c>
      <c r="B1184" t="s">
        <v>31</v>
      </c>
      <c r="C1184" s="8" t="s">
        <v>63</v>
      </c>
      <c r="D1184" s="4">
        <v>2007</v>
      </c>
      <c r="E1184" s="30">
        <f t="shared" si="99"/>
        <v>2.0439015875260034</v>
      </c>
      <c r="F1184" s="31">
        <f t="shared" si="97"/>
        <v>2.5694092512130737</v>
      </c>
      <c r="G1184" s="32">
        <v>2.5303571224212646</v>
      </c>
      <c r="H1184" s="32">
        <v>2.6084613800048828</v>
      </c>
      <c r="I1184" s="30">
        <v>0.46549996733665466</v>
      </c>
      <c r="J1184" s="31">
        <f t="shared" si="98"/>
        <v>2.2196970184644065</v>
      </c>
      <c r="K1184" s="32">
        <v>3.8571429252624512</v>
      </c>
      <c r="L1184" s="32">
        <v>0.90909093618392944</v>
      </c>
      <c r="M1184" s="33">
        <v>1.8928571939468384</v>
      </c>
    </row>
    <row r="1185" spans="1:13" x14ac:dyDescent="0.25">
      <c r="A1185" s="11" t="str">
        <f t="shared" si="96"/>
        <v>SVK_2008</v>
      </c>
      <c r="B1185" t="s">
        <v>31</v>
      </c>
      <c r="C1185" s="8" t="s">
        <v>63</v>
      </c>
      <c r="D1185" s="4">
        <v>2008</v>
      </c>
      <c r="E1185" s="30">
        <f t="shared" si="99"/>
        <v>2.0424710363149643</v>
      </c>
      <c r="F1185" s="31">
        <f t="shared" si="97"/>
        <v>2.5694092512130737</v>
      </c>
      <c r="G1185" s="32">
        <v>2.5303571224212646</v>
      </c>
      <c r="H1185" s="32">
        <v>2.6084613800048828</v>
      </c>
      <c r="I1185" s="30">
        <v>0.45691666007041931</v>
      </c>
      <c r="J1185" s="31">
        <f t="shared" si="98"/>
        <v>2.2196970184644065</v>
      </c>
      <c r="K1185" s="32">
        <v>3.8571429252624512</v>
      </c>
      <c r="L1185" s="32">
        <v>0.90909093618392944</v>
      </c>
      <c r="M1185" s="33">
        <v>1.8928571939468384</v>
      </c>
    </row>
    <row r="1186" spans="1:13" x14ac:dyDescent="0.25">
      <c r="A1186" s="11" t="str">
        <f t="shared" si="96"/>
        <v>SVK_2009</v>
      </c>
      <c r="B1186" t="s">
        <v>31</v>
      </c>
      <c r="C1186" s="8" t="s">
        <v>63</v>
      </c>
      <c r="D1186" s="4">
        <v>2009</v>
      </c>
      <c r="E1186" s="30">
        <f t="shared" si="99"/>
        <v>1.9577071517705917</v>
      </c>
      <c r="F1186" s="31">
        <f t="shared" si="97"/>
        <v>2.3194092512130737</v>
      </c>
      <c r="G1186" s="32">
        <v>2.0303571224212646</v>
      </c>
      <c r="H1186" s="32">
        <v>2.6084613800048828</v>
      </c>
      <c r="I1186" s="30">
        <v>0.44833335280418396</v>
      </c>
      <c r="J1186" s="31">
        <f t="shared" si="98"/>
        <v>2.2196970184644065</v>
      </c>
      <c r="K1186" s="32">
        <v>3.8571429252624512</v>
      </c>
      <c r="L1186" s="32">
        <v>0.90909093618392944</v>
      </c>
      <c r="M1186" s="33">
        <v>1.8928571939468384</v>
      </c>
    </row>
    <row r="1187" spans="1:13" x14ac:dyDescent="0.25">
      <c r="A1187" s="11" t="str">
        <f t="shared" si="96"/>
        <v>SVK_2010</v>
      </c>
      <c r="B1187" t="s">
        <v>31</v>
      </c>
      <c r="C1187" s="8" t="s">
        <v>63</v>
      </c>
      <c r="D1187" s="4">
        <v>2010</v>
      </c>
      <c r="E1187" s="30">
        <f t="shared" si="99"/>
        <v>1.8263391107320786</v>
      </c>
      <c r="F1187" s="31">
        <f t="shared" si="97"/>
        <v>1.9444093108177185</v>
      </c>
      <c r="G1187" s="32">
        <v>2.0303571224212646</v>
      </c>
      <c r="H1187" s="32">
        <v>1.8584614992141724</v>
      </c>
      <c r="I1187" s="30">
        <v>0.41012498736381531</v>
      </c>
      <c r="J1187" s="31">
        <f t="shared" si="98"/>
        <v>2.2196970184644065</v>
      </c>
      <c r="K1187" s="32">
        <v>3.8571429252624512</v>
      </c>
      <c r="L1187" s="32">
        <v>0.90909093618392944</v>
      </c>
      <c r="M1187" s="33">
        <v>1.8928571939468384</v>
      </c>
    </row>
    <row r="1188" spans="1:13" x14ac:dyDescent="0.25">
      <c r="A1188" s="11" t="str">
        <f t="shared" si="96"/>
        <v>SVK_2011</v>
      </c>
      <c r="B1188" t="s">
        <v>31</v>
      </c>
      <c r="C1188" s="8" t="s">
        <v>63</v>
      </c>
      <c r="D1188" s="4">
        <v>2011</v>
      </c>
      <c r="E1188" s="30">
        <f t="shared" si="99"/>
        <v>1.6949710498253505</v>
      </c>
      <c r="F1188" s="31">
        <f t="shared" si="97"/>
        <v>1.9444093108177185</v>
      </c>
      <c r="G1188" s="32">
        <v>2.0303571224212646</v>
      </c>
      <c r="H1188" s="32">
        <v>1.8584614992141724</v>
      </c>
      <c r="I1188" s="30">
        <v>0.37191662192344666</v>
      </c>
      <c r="J1188" s="31">
        <f t="shared" si="98"/>
        <v>1.9696970184644063</v>
      </c>
      <c r="K1188" s="32">
        <v>3.8571429252624512</v>
      </c>
      <c r="L1188" s="32">
        <v>0.90909093618392944</v>
      </c>
      <c r="M1188" s="33">
        <v>1.1428571939468384</v>
      </c>
    </row>
    <row r="1189" spans="1:13" x14ac:dyDescent="0.25">
      <c r="A1189" s="11" t="str">
        <f t="shared" si="96"/>
        <v>SVK_2012</v>
      </c>
      <c r="B1189" t="s">
        <v>31</v>
      </c>
      <c r="C1189" s="8" t="s">
        <v>63</v>
      </c>
      <c r="D1189" s="4">
        <v>2012</v>
      </c>
      <c r="E1189" s="30">
        <f t="shared" si="99"/>
        <v>1.6886030087868373</v>
      </c>
      <c r="F1189" s="31">
        <f t="shared" si="97"/>
        <v>1.9444093108177185</v>
      </c>
      <c r="G1189" s="32">
        <v>2.0303571224212646</v>
      </c>
      <c r="H1189" s="32">
        <v>1.8584614992141724</v>
      </c>
      <c r="I1189" s="30">
        <v>0.33370837569236755</v>
      </c>
      <c r="J1189" s="31">
        <f t="shared" si="98"/>
        <v>1.9696970184644063</v>
      </c>
      <c r="K1189" s="32">
        <v>3.8571429252624512</v>
      </c>
      <c r="L1189" s="32">
        <v>0.90909093618392944</v>
      </c>
      <c r="M1189" s="33">
        <v>1.1428571939468384</v>
      </c>
    </row>
    <row r="1190" spans="1:13" x14ac:dyDescent="0.25">
      <c r="A1190" s="11" t="str">
        <f t="shared" si="96"/>
        <v>SVK_2013</v>
      </c>
      <c r="B1190" t="s">
        <v>31</v>
      </c>
      <c r="C1190" s="8" t="s">
        <v>63</v>
      </c>
      <c r="D1190" s="4">
        <v>2013</v>
      </c>
      <c r="E1190" s="30">
        <f t="shared" si="99"/>
        <v>1.6822349478801091</v>
      </c>
      <c r="F1190" s="31">
        <f t="shared" si="97"/>
        <v>1.9444093108177185</v>
      </c>
      <c r="G1190" s="32">
        <v>2.0303571224212646</v>
      </c>
      <c r="H1190" s="32">
        <v>1.8584614992141724</v>
      </c>
      <c r="I1190" s="30">
        <v>0.2955000102519989</v>
      </c>
      <c r="J1190" s="31">
        <f t="shared" si="98"/>
        <v>1.9696970184644063</v>
      </c>
      <c r="K1190" s="32">
        <v>3.8571429252624512</v>
      </c>
      <c r="L1190" s="32">
        <v>0.90909093618392944</v>
      </c>
      <c r="M1190" s="33">
        <v>1.1428571939468384</v>
      </c>
    </row>
    <row r="1191" spans="1:13" x14ac:dyDescent="0.25">
      <c r="A1191" s="11" t="str">
        <f t="shared" si="96"/>
        <v>SVK_2014</v>
      </c>
      <c r="B1191" t="s">
        <v>31</v>
      </c>
      <c r="C1191" s="8" t="s">
        <v>63</v>
      </c>
      <c r="D1191" s="4">
        <v>2014</v>
      </c>
      <c r="E1191" s="30">
        <f t="shared" ref="E1191:E1195" si="100">IF(AND(G1191=".",H1191=".",I1191=".",K1191=".",L1191=".",M1191="."),".",AVERAGE(G1191,H1191,I1191,K1191,L1191,M1191))</f>
        <v>1.5963617513577144</v>
      </c>
      <c r="F1191" s="31">
        <f t="shared" si="97"/>
        <v>1.9595170021057129</v>
      </c>
      <c r="G1191" s="32">
        <v>2.0303571224212646</v>
      </c>
      <c r="H1191" s="32">
        <v>1.8886768817901611</v>
      </c>
      <c r="I1191" s="30">
        <v>0.2955000102519989</v>
      </c>
      <c r="J1191" s="31">
        <f t="shared" si="98"/>
        <v>1.7878788312276204</v>
      </c>
      <c r="K1191" s="32">
        <v>3.8571429252624512</v>
      </c>
      <c r="L1191" s="32">
        <v>0.36363637447357178</v>
      </c>
      <c r="M1191" s="33">
        <v>1.1428571939468384</v>
      </c>
    </row>
    <row r="1192" spans="1:13" x14ac:dyDescent="0.25">
      <c r="A1192" s="11" t="str">
        <f t="shared" si="96"/>
        <v>SVK_2015</v>
      </c>
      <c r="B1192" t="s">
        <v>31</v>
      </c>
      <c r="C1192" s="8" t="s">
        <v>63</v>
      </c>
      <c r="D1192" s="4">
        <v>2015</v>
      </c>
      <c r="E1192" s="30">
        <f t="shared" si="100"/>
        <v>1.6013976484537125</v>
      </c>
      <c r="F1192" s="31">
        <f t="shared" si="97"/>
        <v>1.9746246933937073</v>
      </c>
      <c r="G1192" s="32">
        <v>2.0303571224212646</v>
      </c>
      <c r="H1192" s="32">
        <v>1.9188922643661499</v>
      </c>
      <c r="I1192" s="30">
        <v>0.2955000102519989</v>
      </c>
      <c r="J1192" s="31">
        <f t="shared" si="98"/>
        <v>1.7878788312276204</v>
      </c>
      <c r="K1192" s="32">
        <v>3.8571429252624512</v>
      </c>
      <c r="L1192" s="32">
        <v>0.36363637447357178</v>
      </c>
      <c r="M1192" s="33">
        <v>1.1428571939468384</v>
      </c>
    </row>
    <row r="1193" spans="1:13" x14ac:dyDescent="0.25">
      <c r="A1193" s="11" t="str">
        <f t="shared" si="96"/>
        <v>SVK_2016</v>
      </c>
      <c r="B1193" t="s">
        <v>31</v>
      </c>
      <c r="C1193" s="8" t="s">
        <v>63</v>
      </c>
      <c r="D1193" s="4">
        <v>2016</v>
      </c>
      <c r="E1193" s="30">
        <f t="shared" si="100"/>
        <v>1.5696835443377495</v>
      </c>
      <c r="F1193" s="31">
        <f t="shared" si="97"/>
        <v>1.9897323846817017</v>
      </c>
      <c r="G1193" s="32">
        <v>2.0303571224212646</v>
      </c>
      <c r="H1193" s="32">
        <v>1.9491076469421387</v>
      </c>
      <c r="I1193" s="30">
        <v>7.5000002980232239E-2</v>
      </c>
      <c r="J1193" s="31">
        <f t="shared" si="98"/>
        <v>1.7878788312276204</v>
      </c>
      <c r="K1193" s="32">
        <v>3.8571429252624512</v>
      </c>
      <c r="L1193" s="32">
        <v>0.36363637447357178</v>
      </c>
      <c r="M1193" s="33">
        <v>1.1428571939468384</v>
      </c>
    </row>
    <row r="1194" spans="1:13" x14ac:dyDescent="0.25">
      <c r="A1194" s="11" t="str">
        <f t="shared" si="96"/>
        <v>SVK_2017</v>
      </c>
      <c r="B1194" t="s">
        <v>31</v>
      </c>
      <c r="C1194" s="8" t="s">
        <v>63</v>
      </c>
      <c r="D1194" s="4">
        <v>2017</v>
      </c>
      <c r="E1194" s="30">
        <f t="shared" si="100"/>
        <v>1.5747194613019626</v>
      </c>
      <c r="F1194" s="31">
        <f t="shared" si="97"/>
        <v>2.0048401355743408</v>
      </c>
      <c r="G1194" s="32">
        <v>2.0303571224212646</v>
      </c>
      <c r="H1194" s="32">
        <v>1.979323148727417</v>
      </c>
      <c r="I1194" s="30">
        <v>7.5000002980232239E-2</v>
      </c>
      <c r="J1194" s="31">
        <f t="shared" si="98"/>
        <v>1.7878788312276204</v>
      </c>
      <c r="K1194" s="32">
        <v>3.8571429252624512</v>
      </c>
      <c r="L1194" s="32">
        <v>0.36363637447357178</v>
      </c>
      <c r="M1194" s="33">
        <v>1.1428571939468384</v>
      </c>
    </row>
    <row r="1195" spans="1:13" x14ac:dyDescent="0.25">
      <c r="A1195" s="11" t="str">
        <f t="shared" si="96"/>
        <v>SVK_2018</v>
      </c>
      <c r="B1195" t="s">
        <v>31</v>
      </c>
      <c r="C1195" s="8" t="s">
        <v>63</v>
      </c>
      <c r="D1195" s="4">
        <v>2018</v>
      </c>
      <c r="E1195" s="30">
        <f t="shared" si="100"/>
        <v>1.5663624927401543</v>
      </c>
      <c r="F1195" s="31">
        <f t="shared" si="97"/>
        <v>1.979769229888916</v>
      </c>
      <c r="G1195" s="32">
        <v>1.9500000476837158</v>
      </c>
      <c r="H1195" s="32">
        <v>2.0095384120941162</v>
      </c>
      <c r="I1195" s="30">
        <v>7.5000002980232239E-2</v>
      </c>
      <c r="J1195" s="31">
        <f t="shared" si="98"/>
        <v>1.7878788312276204</v>
      </c>
      <c r="K1195" s="32">
        <v>3.8571429252624512</v>
      </c>
      <c r="L1195" s="32">
        <v>0.36363637447357178</v>
      </c>
      <c r="M1195" s="33">
        <v>1.1428571939468384</v>
      </c>
    </row>
    <row r="1196" spans="1:13" x14ac:dyDescent="0.25">
      <c r="A1196" s="11" t="str">
        <f t="shared" si="96"/>
        <v>SVN_1975</v>
      </c>
      <c r="B1196" s="14" t="s">
        <v>32</v>
      </c>
      <c r="C1196" s="7" t="s">
        <v>64</v>
      </c>
      <c r="D1196" s="6">
        <v>1975</v>
      </c>
      <c r="E1196" s="34">
        <f t="shared" si="99"/>
        <v>5.2693169116973877</v>
      </c>
      <c r="F1196" s="35">
        <f t="shared" si="97"/>
        <v>4.4769794940948486</v>
      </c>
      <c r="G1196" s="36">
        <v>4.7142858505249023</v>
      </c>
      <c r="H1196" s="36">
        <v>4.2396731376647949</v>
      </c>
      <c r="I1196" s="34">
        <v>5.0872998237609863</v>
      </c>
      <c r="J1196" s="35">
        <f t="shared" si="98"/>
        <v>5.8582142194112139</v>
      </c>
      <c r="K1196" s="36">
        <v>6.9642858505249023</v>
      </c>
      <c r="L1196" s="36">
        <v>4.7174997329711914</v>
      </c>
      <c r="M1196" s="37">
        <v>5.8928570747375488</v>
      </c>
    </row>
    <row r="1197" spans="1:13" x14ac:dyDescent="0.25">
      <c r="A1197" s="11" t="str">
        <f t="shared" si="96"/>
        <v>SVN_1976</v>
      </c>
      <c r="B1197" t="s">
        <v>32</v>
      </c>
      <c r="C1197" s="7" t="s">
        <v>64</v>
      </c>
      <c r="D1197" s="6">
        <v>1976</v>
      </c>
      <c r="E1197" s="34">
        <f t="shared" si="99"/>
        <v>5.2693169116973877</v>
      </c>
      <c r="F1197" s="35">
        <f t="shared" si="97"/>
        <v>4.4769794940948486</v>
      </c>
      <c r="G1197" s="36">
        <v>4.7142858505249023</v>
      </c>
      <c r="H1197" s="36">
        <v>4.2396731376647949</v>
      </c>
      <c r="I1197" s="34">
        <v>5.0872998237609863</v>
      </c>
      <c r="J1197" s="35">
        <f t="shared" si="98"/>
        <v>5.8582142194112139</v>
      </c>
      <c r="K1197" s="36">
        <v>6.9642858505249023</v>
      </c>
      <c r="L1197" s="36">
        <v>4.7174997329711914</v>
      </c>
      <c r="M1197" s="37">
        <v>5.8928570747375488</v>
      </c>
    </row>
    <row r="1198" spans="1:13" x14ac:dyDescent="0.25">
      <c r="A1198" s="11" t="str">
        <f t="shared" si="96"/>
        <v>SVN_1977</v>
      </c>
      <c r="B1198" t="s">
        <v>32</v>
      </c>
      <c r="C1198" s="7" t="s">
        <v>64</v>
      </c>
      <c r="D1198" s="6">
        <v>1977</v>
      </c>
      <c r="E1198" s="34">
        <f t="shared" si="99"/>
        <v>5.2693169116973877</v>
      </c>
      <c r="F1198" s="35">
        <f t="shared" si="97"/>
        <v>4.4769794940948486</v>
      </c>
      <c r="G1198" s="36">
        <v>4.7142858505249023</v>
      </c>
      <c r="H1198" s="36">
        <v>4.2396731376647949</v>
      </c>
      <c r="I1198" s="34">
        <v>5.0872998237609863</v>
      </c>
      <c r="J1198" s="35">
        <f t="shared" si="98"/>
        <v>5.8582142194112139</v>
      </c>
      <c r="K1198" s="36">
        <v>6.9642858505249023</v>
      </c>
      <c r="L1198" s="36">
        <v>4.7174997329711914</v>
      </c>
      <c r="M1198" s="37">
        <v>5.8928570747375488</v>
      </c>
    </row>
    <row r="1199" spans="1:13" x14ac:dyDescent="0.25">
      <c r="A1199" s="11" t="str">
        <f t="shared" si="96"/>
        <v>SVN_1978</v>
      </c>
      <c r="B1199" t="s">
        <v>32</v>
      </c>
      <c r="C1199" s="7" t="s">
        <v>64</v>
      </c>
      <c r="D1199" s="6">
        <v>1978</v>
      </c>
      <c r="E1199" s="34">
        <f t="shared" si="99"/>
        <v>5.2693169116973877</v>
      </c>
      <c r="F1199" s="35">
        <f t="shared" si="97"/>
        <v>4.4769794940948486</v>
      </c>
      <c r="G1199" s="36">
        <v>4.7142858505249023</v>
      </c>
      <c r="H1199" s="36">
        <v>4.2396731376647949</v>
      </c>
      <c r="I1199" s="34">
        <v>5.0872998237609863</v>
      </c>
      <c r="J1199" s="35">
        <f t="shared" si="98"/>
        <v>5.8582142194112139</v>
      </c>
      <c r="K1199" s="36">
        <v>6.9642858505249023</v>
      </c>
      <c r="L1199" s="36">
        <v>4.7174997329711914</v>
      </c>
      <c r="M1199" s="37">
        <v>5.8928570747375488</v>
      </c>
    </row>
    <row r="1200" spans="1:13" x14ac:dyDescent="0.25">
      <c r="A1200" s="11" t="str">
        <f t="shared" si="96"/>
        <v>SVN_1979</v>
      </c>
      <c r="B1200" t="s">
        <v>32</v>
      </c>
      <c r="C1200" s="7" t="s">
        <v>64</v>
      </c>
      <c r="D1200" s="6">
        <v>1979</v>
      </c>
      <c r="E1200" s="34">
        <f t="shared" si="99"/>
        <v>5.2693169116973877</v>
      </c>
      <c r="F1200" s="35">
        <f t="shared" si="97"/>
        <v>4.4769794940948486</v>
      </c>
      <c r="G1200" s="36">
        <v>4.7142858505249023</v>
      </c>
      <c r="H1200" s="36">
        <v>4.2396731376647949</v>
      </c>
      <c r="I1200" s="34">
        <v>5.0872998237609863</v>
      </c>
      <c r="J1200" s="35">
        <f t="shared" si="98"/>
        <v>5.8582142194112139</v>
      </c>
      <c r="K1200" s="36">
        <v>6.9642858505249023</v>
      </c>
      <c r="L1200" s="36">
        <v>4.7174997329711914</v>
      </c>
      <c r="M1200" s="37">
        <v>5.8928570747375488</v>
      </c>
    </row>
    <row r="1201" spans="1:13" x14ac:dyDescent="0.25">
      <c r="A1201" s="11" t="str">
        <f t="shared" si="96"/>
        <v>SVN_1980</v>
      </c>
      <c r="B1201" t="s">
        <v>32</v>
      </c>
      <c r="C1201" s="7" t="s">
        <v>64</v>
      </c>
      <c r="D1201" s="6">
        <v>1980</v>
      </c>
      <c r="E1201" s="34">
        <f t="shared" si="99"/>
        <v>5.2693169116973877</v>
      </c>
      <c r="F1201" s="35">
        <f t="shared" si="97"/>
        <v>4.4769794940948486</v>
      </c>
      <c r="G1201" s="36">
        <v>4.7142858505249023</v>
      </c>
      <c r="H1201" s="36">
        <v>4.2396731376647949</v>
      </c>
      <c r="I1201" s="34">
        <v>5.0872998237609863</v>
      </c>
      <c r="J1201" s="35">
        <f t="shared" si="98"/>
        <v>5.8582142194112139</v>
      </c>
      <c r="K1201" s="36">
        <v>6.9642858505249023</v>
      </c>
      <c r="L1201" s="36">
        <v>4.7174997329711914</v>
      </c>
      <c r="M1201" s="37">
        <v>5.8928570747375488</v>
      </c>
    </row>
    <row r="1202" spans="1:13" x14ac:dyDescent="0.25">
      <c r="A1202" s="11" t="str">
        <f t="shared" si="96"/>
        <v>SVN_1981</v>
      </c>
      <c r="B1202" t="s">
        <v>32</v>
      </c>
      <c r="C1202" s="7" t="s">
        <v>64</v>
      </c>
      <c r="D1202" s="6">
        <v>1981</v>
      </c>
      <c r="E1202" s="34">
        <f t="shared" si="99"/>
        <v>5.2693169116973877</v>
      </c>
      <c r="F1202" s="35">
        <f t="shared" si="97"/>
        <v>4.4769794940948486</v>
      </c>
      <c r="G1202" s="36">
        <v>4.7142858505249023</v>
      </c>
      <c r="H1202" s="36">
        <v>4.2396731376647949</v>
      </c>
      <c r="I1202" s="34">
        <v>5.0872998237609863</v>
      </c>
      <c r="J1202" s="35">
        <f t="shared" si="98"/>
        <v>5.8582142194112139</v>
      </c>
      <c r="K1202" s="36">
        <v>6.9642858505249023</v>
      </c>
      <c r="L1202" s="36">
        <v>4.7174997329711914</v>
      </c>
      <c r="M1202" s="37">
        <v>5.8928570747375488</v>
      </c>
    </row>
    <row r="1203" spans="1:13" x14ac:dyDescent="0.25">
      <c r="A1203" s="11" t="str">
        <f t="shared" si="96"/>
        <v>SVN_1982</v>
      </c>
      <c r="B1203" t="s">
        <v>32</v>
      </c>
      <c r="C1203" s="7" t="s">
        <v>64</v>
      </c>
      <c r="D1203" s="6">
        <v>1982</v>
      </c>
      <c r="E1203" s="34">
        <f t="shared" si="99"/>
        <v>5.2693169116973877</v>
      </c>
      <c r="F1203" s="35">
        <f t="shared" si="97"/>
        <v>4.4769794940948486</v>
      </c>
      <c r="G1203" s="36">
        <v>4.7142858505249023</v>
      </c>
      <c r="H1203" s="36">
        <v>4.2396731376647949</v>
      </c>
      <c r="I1203" s="34">
        <v>5.0872998237609863</v>
      </c>
      <c r="J1203" s="35">
        <f t="shared" si="98"/>
        <v>5.8582142194112139</v>
      </c>
      <c r="K1203" s="36">
        <v>6.9642858505249023</v>
      </c>
      <c r="L1203" s="36">
        <v>4.7174997329711914</v>
      </c>
      <c r="M1203" s="37">
        <v>5.8928570747375488</v>
      </c>
    </row>
    <row r="1204" spans="1:13" x14ac:dyDescent="0.25">
      <c r="A1204" s="11" t="str">
        <f t="shared" si="96"/>
        <v>SVN_1983</v>
      </c>
      <c r="B1204" t="s">
        <v>32</v>
      </c>
      <c r="C1204" s="7" t="s">
        <v>64</v>
      </c>
      <c r="D1204" s="6">
        <v>1983</v>
      </c>
      <c r="E1204" s="34">
        <f t="shared" si="99"/>
        <v>5.2693169116973877</v>
      </c>
      <c r="F1204" s="35">
        <f t="shared" si="97"/>
        <v>4.4769794940948486</v>
      </c>
      <c r="G1204" s="36">
        <v>4.7142858505249023</v>
      </c>
      <c r="H1204" s="36">
        <v>4.2396731376647949</v>
      </c>
      <c r="I1204" s="34">
        <v>5.0872998237609863</v>
      </c>
      <c r="J1204" s="35">
        <f t="shared" si="98"/>
        <v>5.8582142194112139</v>
      </c>
      <c r="K1204" s="36">
        <v>6.9642858505249023</v>
      </c>
      <c r="L1204" s="36">
        <v>4.7174997329711914</v>
      </c>
      <c r="M1204" s="37">
        <v>5.8928570747375488</v>
      </c>
    </row>
    <row r="1205" spans="1:13" x14ac:dyDescent="0.25">
      <c r="A1205" s="11" t="str">
        <f t="shared" si="96"/>
        <v>SVN_1984</v>
      </c>
      <c r="B1205" t="s">
        <v>32</v>
      </c>
      <c r="C1205" s="7" t="s">
        <v>64</v>
      </c>
      <c r="D1205" s="6">
        <v>1984</v>
      </c>
      <c r="E1205" s="34">
        <f t="shared" si="99"/>
        <v>5.2693169116973877</v>
      </c>
      <c r="F1205" s="35">
        <f t="shared" si="97"/>
        <v>4.4769794940948486</v>
      </c>
      <c r="G1205" s="36">
        <v>4.7142858505249023</v>
      </c>
      <c r="H1205" s="36">
        <v>4.2396731376647949</v>
      </c>
      <c r="I1205" s="34">
        <v>5.0872998237609863</v>
      </c>
      <c r="J1205" s="35">
        <f t="shared" si="98"/>
        <v>5.8582142194112139</v>
      </c>
      <c r="K1205" s="36">
        <v>6.9642858505249023</v>
      </c>
      <c r="L1205" s="36">
        <v>4.7174997329711914</v>
      </c>
      <c r="M1205" s="37">
        <v>5.8928570747375488</v>
      </c>
    </row>
    <row r="1206" spans="1:13" x14ac:dyDescent="0.25">
      <c r="A1206" s="11" t="str">
        <f t="shared" si="96"/>
        <v>SVN_1985</v>
      </c>
      <c r="B1206" t="s">
        <v>32</v>
      </c>
      <c r="C1206" s="7" t="s">
        <v>64</v>
      </c>
      <c r="D1206" s="6">
        <v>1985</v>
      </c>
      <c r="E1206" s="34">
        <f t="shared" si="99"/>
        <v>5.2693169116973877</v>
      </c>
      <c r="F1206" s="35">
        <f t="shared" si="97"/>
        <v>4.4769794940948486</v>
      </c>
      <c r="G1206" s="36">
        <v>4.7142858505249023</v>
      </c>
      <c r="H1206" s="36">
        <v>4.2396731376647949</v>
      </c>
      <c r="I1206" s="34">
        <v>5.0872998237609863</v>
      </c>
      <c r="J1206" s="35">
        <f t="shared" si="98"/>
        <v>5.8582142194112139</v>
      </c>
      <c r="K1206" s="36">
        <v>6.9642858505249023</v>
      </c>
      <c r="L1206" s="36">
        <v>4.7174997329711914</v>
      </c>
      <c r="M1206" s="37">
        <v>5.8928570747375488</v>
      </c>
    </row>
    <row r="1207" spans="1:13" x14ac:dyDescent="0.25">
      <c r="A1207" s="11" t="str">
        <f t="shared" si="96"/>
        <v>SVN_1986</v>
      </c>
      <c r="B1207" t="s">
        <v>32</v>
      </c>
      <c r="C1207" s="7" t="s">
        <v>64</v>
      </c>
      <c r="D1207" s="6">
        <v>1986</v>
      </c>
      <c r="E1207" s="34">
        <f t="shared" si="99"/>
        <v>5.2693169116973877</v>
      </c>
      <c r="F1207" s="35">
        <f t="shared" si="97"/>
        <v>4.4769794940948486</v>
      </c>
      <c r="G1207" s="36">
        <v>4.7142858505249023</v>
      </c>
      <c r="H1207" s="36">
        <v>4.2396731376647949</v>
      </c>
      <c r="I1207" s="34">
        <v>5.0872998237609863</v>
      </c>
      <c r="J1207" s="35">
        <f t="shared" si="98"/>
        <v>5.8582142194112139</v>
      </c>
      <c r="K1207" s="36">
        <v>6.9642858505249023</v>
      </c>
      <c r="L1207" s="36">
        <v>4.7174997329711914</v>
      </c>
      <c r="M1207" s="37">
        <v>5.8928570747375488</v>
      </c>
    </row>
    <row r="1208" spans="1:13" x14ac:dyDescent="0.25">
      <c r="A1208" s="11" t="str">
        <f t="shared" si="96"/>
        <v>SVN_1987</v>
      </c>
      <c r="B1208" t="s">
        <v>32</v>
      </c>
      <c r="C1208" s="7" t="s">
        <v>64</v>
      </c>
      <c r="D1208" s="6">
        <v>1987</v>
      </c>
      <c r="E1208" s="34">
        <f t="shared" si="99"/>
        <v>5.2693169116973877</v>
      </c>
      <c r="F1208" s="35">
        <f t="shared" si="97"/>
        <v>4.4769794940948486</v>
      </c>
      <c r="G1208" s="36">
        <v>4.7142858505249023</v>
      </c>
      <c r="H1208" s="36">
        <v>4.2396731376647949</v>
      </c>
      <c r="I1208" s="34">
        <v>5.0872998237609863</v>
      </c>
      <c r="J1208" s="35">
        <f t="shared" si="98"/>
        <v>5.8582142194112139</v>
      </c>
      <c r="K1208" s="36">
        <v>6.9642858505249023</v>
      </c>
      <c r="L1208" s="36">
        <v>4.7174997329711914</v>
      </c>
      <c r="M1208" s="37">
        <v>5.8928570747375488</v>
      </c>
    </row>
    <row r="1209" spans="1:13" x14ac:dyDescent="0.25">
      <c r="A1209" s="11" t="str">
        <f t="shared" si="96"/>
        <v>SVN_1988</v>
      </c>
      <c r="B1209" t="s">
        <v>32</v>
      </c>
      <c r="C1209" s="7" t="s">
        <v>64</v>
      </c>
      <c r="D1209" s="6">
        <v>1988</v>
      </c>
      <c r="E1209" s="34">
        <f t="shared" si="99"/>
        <v>5.2693169116973877</v>
      </c>
      <c r="F1209" s="35">
        <f t="shared" si="97"/>
        <v>4.4769794940948486</v>
      </c>
      <c r="G1209" s="36">
        <v>4.7142858505249023</v>
      </c>
      <c r="H1209" s="36">
        <v>4.2396731376647949</v>
      </c>
      <c r="I1209" s="34">
        <v>5.0872998237609863</v>
      </c>
      <c r="J1209" s="35">
        <f t="shared" si="98"/>
        <v>5.8582142194112139</v>
      </c>
      <c r="K1209" s="36">
        <v>6.9642858505249023</v>
      </c>
      <c r="L1209" s="36">
        <v>4.7174997329711914</v>
      </c>
      <c r="M1209" s="37">
        <v>5.8928570747375488</v>
      </c>
    </row>
    <row r="1210" spans="1:13" x14ac:dyDescent="0.25">
      <c r="A1210" s="11" t="str">
        <f t="shared" si="96"/>
        <v>SVN_1989</v>
      </c>
      <c r="B1210" t="s">
        <v>32</v>
      </c>
      <c r="C1210" s="7" t="s">
        <v>64</v>
      </c>
      <c r="D1210" s="6">
        <v>1989</v>
      </c>
      <c r="E1210" s="34">
        <f t="shared" si="99"/>
        <v>5.2693169116973877</v>
      </c>
      <c r="F1210" s="35">
        <f t="shared" si="97"/>
        <v>4.4769794940948486</v>
      </c>
      <c r="G1210" s="36">
        <v>4.7142858505249023</v>
      </c>
      <c r="H1210" s="36">
        <v>4.2396731376647949</v>
      </c>
      <c r="I1210" s="34">
        <v>5.0872998237609863</v>
      </c>
      <c r="J1210" s="35">
        <f t="shared" si="98"/>
        <v>5.8582142194112139</v>
      </c>
      <c r="K1210" s="36">
        <v>6.9642858505249023</v>
      </c>
      <c r="L1210" s="36">
        <v>4.7174997329711914</v>
      </c>
      <c r="M1210" s="37">
        <v>5.8928570747375488</v>
      </c>
    </row>
    <row r="1211" spans="1:13" x14ac:dyDescent="0.25">
      <c r="A1211" s="11" t="str">
        <f t="shared" si="96"/>
        <v>SVN_1990</v>
      </c>
      <c r="B1211" t="s">
        <v>32</v>
      </c>
      <c r="C1211" s="7" t="s">
        <v>64</v>
      </c>
      <c r="D1211" s="6">
        <v>1990</v>
      </c>
      <c r="E1211" s="34">
        <f t="shared" si="99"/>
        <v>5.2693169116973877</v>
      </c>
      <c r="F1211" s="35">
        <f t="shared" si="97"/>
        <v>4.4769794940948486</v>
      </c>
      <c r="G1211" s="36">
        <v>4.7142858505249023</v>
      </c>
      <c r="H1211" s="36">
        <v>4.2396731376647949</v>
      </c>
      <c r="I1211" s="34">
        <v>5.0872998237609863</v>
      </c>
      <c r="J1211" s="35">
        <f t="shared" si="98"/>
        <v>5.8582142194112139</v>
      </c>
      <c r="K1211" s="36">
        <v>6.9642858505249023</v>
      </c>
      <c r="L1211" s="36">
        <v>4.7174997329711914</v>
      </c>
      <c r="M1211" s="37">
        <v>5.8928570747375488</v>
      </c>
    </row>
    <row r="1212" spans="1:13" x14ac:dyDescent="0.25">
      <c r="A1212" s="11" t="str">
        <f t="shared" si="96"/>
        <v>SVN_1991</v>
      </c>
      <c r="B1212" t="s">
        <v>32</v>
      </c>
      <c r="C1212" s="7" t="s">
        <v>64</v>
      </c>
      <c r="D1212" s="6">
        <v>1991</v>
      </c>
      <c r="E1212" s="34">
        <f t="shared" si="99"/>
        <v>5.2693169116973877</v>
      </c>
      <c r="F1212" s="35">
        <f t="shared" si="97"/>
        <v>4.4769794940948486</v>
      </c>
      <c r="G1212" s="36">
        <v>4.7142858505249023</v>
      </c>
      <c r="H1212" s="36">
        <v>4.2396731376647949</v>
      </c>
      <c r="I1212" s="34">
        <v>5.0872998237609863</v>
      </c>
      <c r="J1212" s="35">
        <f t="shared" si="98"/>
        <v>5.8582142194112139</v>
      </c>
      <c r="K1212" s="36">
        <v>6.9642858505249023</v>
      </c>
      <c r="L1212" s="36">
        <v>4.7174997329711914</v>
      </c>
      <c r="M1212" s="37">
        <v>5.8928570747375488</v>
      </c>
    </row>
    <row r="1213" spans="1:13" x14ac:dyDescent="0.25">
      <c r="A1213" s="11" t="str">
        <f t="shared" si="96"/>
        <v>SVN_1992</v>
      </c>
      <c r="B1213" t="s">
        <v>32</v>
      </c>
      <c r="C1213" s="7" t="s">
        <v>64</v>
      </c>
      <c r="D1213" s="6">
        <v>1992</v>
      </c>
      <c r="E1213" s="34">
        <f t="shared" si="99"/>
        <v>5.2601281007130938</v>
      </c>
      <c r="F1213" s="35">
        <f t="shared" si="97"/>
        <v>4.4494130611419678</v>
      </c>
      <c r="G1213" s="36">
        <v>4.7142858505249023</v>
      </c>
      <c r="H1213" s="36">
        <v>4.1845402717590332</v>
      </c>
      <c r="I1213" s="34">
        <v>5.0872998237609863</v>
      </c>
      <c r="J1213" s="35">
        <f t="shared" si="98"/>
        <v>5.8582142194112139</v>
      </c>
      <c r="K1213" s="36">
        <v>6.9642858505249023</v>
      </c>
      <c r="L1213" s="36">
        <v>4.7174997329711914</v>
      </c>
      <c r="M1213" s="37">
        <v>5.8928570747375488</v>
      </c>
    </row>
    <row r="1214" spans="1:13" x14ac:dyDescent="0.25">
      <c r="A1214" s="11" t="str">
        <f t="shared" si="96"/>
        <v>SVN_1993</v>
      </c>
      <c r="B1214" t="s">
        <v>32</v>
      </c>
      <c r="C1214" s="7" t="s">
        <v>64</v>
      </c>
      <c r="D1214" s="6">
        <v>1993</v>
      </c>
      <c r="E1214" s="34">
        <f t="shared" si="99"/>
        <v>5.2509392102559405</v>
      </c>
      <c r="F1214" s="35">
        <f t="shared" si="97"/>
        <v>4.4218463897705078</v>
      </c>
      <c r="G1214" s="36">
        <v>4.7142858505249023</v>
      </c>
      <c r="H1214" s="36">
        <v>4.1294069290161133</v>
      </c>
      <c r="I1214" s="34">
        <v>5.0872998237609863</v>
      </c>
      <c r="J1214" s="35">
        <f t="shared" si="98"/>
        <v>5.8582142194112139</v>
      </c>
      <c r="K1214" s="36">
        <v>6.9642858505249023</v>
      </c>
      <c r="L1214" s="36">
        <v>4.7174997329711914</v>
      </c>
      <c r="M1214" s="37">
        <v>5.8928570747375488</v>
      </c>
    </row>
    <row r="1215" spans="1:13" x14ac:dyDescent="0.25">
      <c r="A1215" s="11" t="str">
        <f t="shared" si="96"/>
        <v>SVN_1994</v>
      </c>
      <c r="B1215" t="s">
        <v>32</v>
      </c>
      <c r="C1215" s="7" t="s">
        <v>64</v>
      </c>
      <c r="D1215" s="6">
        <v>1994</v>
      </c>
      <c r="E1215" s="34">
        <f t="shared" si="99"/>
        <v>5.2417503992716474</v>
      </c>
      <c r="F1215" s="35">
        <f t="shared" si="97"/>
        <v>4.394279956817627</v>
      </c>
      <c r="G1215" s="36">
        <v>4.7142858505249023</v>
      </c>
      <c r="H1215" s="36">
        <v>4.0742740631103516</v>
      </c>
      <c r="I1215" s="34">
        <v>5.0872998237609863</v>
      </c>
      <c r="J1215" s="35">
        <f t="shared" si="98"/>
        <v>5.8582142194112139</v>
      </c>
      <c r="K1215" s="36">
        <v>6.9642858505249023</v>
      </c>
      <c r="L1215" s="36">
        <v>4.7174997329711914</v>
      </c>
      <c r="M1215" s="37">
        <v>5.8928570747375488</v>
      </c>
    </row>
    <row r="1216" spans="1:13" x14ac:dyDescent="0.25">
      <c r="A1216" s="11" t="str">
        <f t="shared" si="96"/>
        <v>SVN_1995</v>
      </c>
      <c r="B1216" t="s">
        <v>32</v>
      </c>
      <c r="C1216" s="7" t="s">
        <v>64</v>
      </c>
      <c r="D1216" s="6">
        <v>1995</v>
      </c>
      <c r="E1216" s="34">
        <f t="shared" si="99"/>
        <v>5.2325615088144941</v>
      </c>
      <c r="F1216" s="35">
        <f t="shared" si="97"/>
        <v>4.366713285446167</v>
      </c>
      <c r="G1216" s="36">
        <v>4.7142858505249023</v>
      </c>
      <c r="H1216" s="36">
        <v>4.0191407203674316</v>
      </c>
      <c r="I1216" s="34">
        <v>5.0872998237609863</v>
      </c>
      <c r="J1216" s="35">
        <f t="shared" si="98"/>
        <v>5.8582142194112139</v>
      </c>
      <c r="K1216" s="36">
        <v>6.9642858505249023</v>
      </c>
      <c r="L1216" s="36">
        <v>4.7174997329711914</v>
      </c>
      <c r="M1216" s="37">
        <v>5.8928570747375488</v>
      </c>
    </row>
    <row r="1217" spans="1:13" x14ac:dyDescent="0.25">
      <c r="A1217" s="11" t="str">
        <f t="shared" si="96"/>
        <v>SVN_1996</v>
      </c>
      <c r="B1217" t="s">
        <v>32</v>
      </c>
      <c r="C1217" s="7" t="s">
        <v>64</v>
      </c>
      <c r="D1217" s="6">
        <v>1996</v>
      </c>
      <c r="E1217" s="34">
        <f t="shared" si="99"/>
        <v>5.2233726978302002</v>
      </c>
      <c r="F1217" s="35">
        <f t="shared" si="97"/>
        <v>4.3391468524932861</v>
      </c>
      <c r="G1217" s="36">
        <v>4.7142858505249023</v>
      </c>
      <c r="H1217" s="36">
        <v>3.9640078544616699</v>
      </c>
      <c r="I1217" s="34">
        <v>5.0872998237609863</v>
      </c>
      <c r="J1217" s="35">
        <f t="shared" si="98"/>
        <v>5.8582142194112139</v>
      </c>
      <c r="K1217" s="36">
        <v>6.9642858505249023</v>
      </c>
      <c r="L1217" s="36">
        <v>4.7174997329711914</v>
      </c>
      <c r="M1217" s="37">
        <v>5.8928570747375488</v>
      </c>
    </row>
    <row r="1218" spans="1:13" x14ac:dyDescent="0.25">
      <c r="A1218" s="11" t="str">
        <f t="shared" si="96"/>
        <v>SVN_1997</v>
      </c>
      <c r="B1218" t="s">
        <v>32</v>
      </c>
      <c r="C1218" s="7" t="s">
        <v>64</v>
      </c>
      <c r="D1218" s="6">
        <v>1997</v>
      </c>
      <c r="E1218" s="34">
        <f t="shared" si="99"/>
        <v>5.2141838868459063</v>
      </c>
      <c r="F1218" s="35">
        <f t="shared" si="97"/>
        <v>4.3115804195404053</v>
      </c>
      <c r="G1218" s="36">
        <v>4.7142858505249023</v>
      </c>
      <c r="H1218" s="36">
        <v>3.9088749885559082</v>
      </c>
      <c r="I1218" s="34">
        <v>5.0872998237609863</v>
      </c>
      <c r="J1218" s="35">
        <f t="shared" si="98"/>
        <v>5.8582142194112139</v>
      </c>
      <c r="K1218" s="36">
        <v>6.9642858505249023</v>
      </c>
      <c r="L1218" s="36">
        <v>4.7174997329711914</v>
      </c>
      <c r="M1218" s="37">
        <v>5.8928570747375488</v>
      </c>
    </row>
    <row r="1219" spans="1:13" x14ac:dyDescent="0.25">
      <c r="A1219" s="11" t="str">
        <f t="shared" si="96"/>
        <v>SVN_1998</v>
      </c>
      <c r="B1219" t="s">
        <v>32</v>
      </c>
      <c r="C1219" s="7" t="s">
        <v>64</v>
      </c>
      <c r="D1219" s="6">
        <v>1998</v>
      </c>
      <c r="E1219" s="34">
        <f t="shared" si="99"/>
        <v>5.0553585688273115</v>
      </c>
      <c r="F1219" s="35">
        <f t="shared" si="97"/>
        <v>4.280104398727417</v>
      </c>
      <c r="G1219" s="36">
        <v>4.7142858505249023</v>
      </c>
      <c r="H1219" s="36">
        <v>3.8459229469299316</v>
      </c>
      <c r="I1219" s="34">
        <v>4.5722999572753906</v>
      </c>
      <c r="J1219" s="35">
        <f t="shared" si="98"/>
        <v>5.7332142194112139</v>
      </c>
      <c r="K1219" s="36">
        <v>6.5892858505249023</v>
      </c>
      <c r="L1219" s="36">
        <v>4.7174997329711914</v>
      </c>
      <c r="M1219" s="37">
        <v>5.8928570747375488</v>
      </c>
    </row>
    <row r="1220" spans="1:13" x14ac:dyDescent="0.25">
      <c r="A1220" s="11" t="str">
        <f t="shared" si="96"/>
        <v>SVN_1999</v>
      </c>
      <c r="B1220" t="s">
        <v>32</v>
      </c>
      <c r="C1220" s="7" t="s">
        <v>64</v>
      </c>
      <c r="D1220" s="6">
        <v>1999</v>
      </c>
      <c r="E1220" s="34">
        <f t="shared" si="99"/>
        <v>4.9194728533426924</v>
      </c>
      <c r="F1220" s="35">
        <f t="shared" si="97"/>
        <v>4.1314473152160645</v>
      </c>
      <c r="G1220" s="36">
        <v>4.4642858505249023</v>
      </c>
      <c r="H1220" s="36">
        <v>3.7986087799072266</v>
      </c>
      <c r="I1220" s="34">
        <v>4.0542998313903809</v>
      </c>
      <c r="J1220" s="35">
        <f t="shared" si="98"/>
        <v>5.7332142194112139</v>
      </c>
      <c r="K1220" s="36">
        <v>6.5892858505249023</v>
      </c>
      <c r="L1220" s="36">
        <v>4.7174997329711914</v>
      </c>
      <c r="M1220" s="37">
        <v>5.8928570747375488</v>
      </c>
    </row>
    <row r="1221" spans="1:13" x14ac:dyDescent="0.25">
      <c r="A1221" s="11" t="str">
        <f t="shared" si="96"/>
        <v>SVN_2000</v>
      </c>
      <c r="B1221" t="s">
        <v>32</v>
      </c>
      <c r="C1221" s="7" t="s">
        <v>64</v>
      </c>
      <c r="D1221" s="6">
        <v>2000</v>
      </c>
      <c r="E1221" s="34">
        <f t="shared" si="99"/>
        <v>4.9072840213775635</v>
      </c>
      <c r="F1221" s="35">
        <f t="shared" si="97"/>
        <v>4.1038808822631836</v>
      </c>
      <c r="G1221" s="36">
        <v>4.4642858505249023</v>
      </c>
      <c r="H1221" s="36">
        <v>3.7434759140014648</v>
      </c>
      <c r="I1221" s="34">
        <v>4.0362997055053711</v>
      </c>
      <c r="J1221" s="35">
        <f t="shared" si="98"/>
        <v>5.7332142194112139</v>
      </c>
      <c r="K1221" s="36">
        <v>6.5892858505249023</v>
      </c>
      <c r="L1221" s="36">
        <v>4.7174997329711914</v>
      </c>
      <c r="M1221" s="37">
        <v>5.8928570747375488</v>
      </c>
    </row>
    <row r="1222" spans="1:13" x14ac:dyDescent="0.25">
      <c r="A1222" s="11" t="str">
        <f t="shared" si="96"/>
        <v>SVN_2001</v>
      </c>
      <c r="B1222" t="s">
        <v>32</v>
      </c>
      <c r="C1222" s="7" t="s">
        <v>64</v>
      </c>
      <c r="D1222" s="6">
        <v>2001</v>
      </c>
      <c r="E1222" s="34">
        <f t="shared" si="99"/>
        <v>4.8117618560791016</v>
      </c>
      <c r="F1222" s="35">
        <f t="shared" si="97"/>
        <v>4.0763142108917236</v>
      </c>
      <c r="G1222" s="36">
        <v>4.4642858505249023</v>
      </c>
      <c r="H1222" s="36">
        <v>3.6883425712585449</v>
      </c>
      <c r="I1222" s="34">
        <v>3.5183000564575195</v>
      </c>
      <c r="J1222" s="35">
        <f t="shared" si="98"/>
        <v>5.7332142194112139</v>
      </c>
      <c r="K1222" s="36">
        <v>6.5892858505249023</v>
      </c>
      <c r="L1222" s="36">
        <v>4.7174997329711914</v>
      </c>
      <c r="M1222" s="37">
        <v>5.8928570747375488</v>
      </c>
    </row>
    <row r="1223" spans="1:13" x14ac:dyDescent="0.25">
      <c r="A1223" s="11" t="str">
        <f t="shared" si="96"/>
        <v>SVN_2002</v>
      </c>
      <c r="B1223" t="s">
        <v>32</v>
      </c>
      <c r="C1223" s="7" t="s">
        <v>64</v>
      </c>
      <c r="D1223" s="6">
        <v>2002</v>
      </c>
      <c r="E1223" s="34">
        <f t="shared" si="99"/>
        <v>4.787258704503377</v>
      </c>
      <c r="F1223" s="35">
        <f t="shared" si="97"/>
        <v>4.0487477779388428</v>
      </c>
      <c r="G1223" s="36">
        <v>4.4642858505249023</v>
      </c>
      <c r="H1223" s="36">
        <v>3.6332097053527832</v>
      </c>
      <c r="I1223" s="34">
        <v>3.4264140129089355</v>
      </c>
      <c r="J1223" s="35">
        <f t="shared" si="98"/>
        <v>5.7332142194112139</v>
      </c>
      <c r="K1223" s="36">
        <v>6.5892858505249023</v>
      </c>
      <c r="L1223" s="36">
        <v>4.7174997329711914</v>
      </c>
      <c r="M1223" s="37">
        <v>5.8928570747375488</v>
      </c>
    </row>
    <row r="1224" spans="1:13" x14ac:dyDescent="0.25">
      <c r="A1224" s="11" t="str">
        <f t="shared" si="96"/>
        <v>SVN_2003</v>
      </c>
      <c r="B1224" t="s">
        <v>32</v>
      </c>
      <c r="C1224" s="7" t="s">
        <v>64</v>
      </c>
      <c r="D1224" s="6">
        <v>2003</v>
      </c>
      <c r="E1224" s="34">
        <f t="shared" si="99"/>
        <v>4.4670252005259199</v>
      </c>
      <c r="F1224" s="35">
        <f t="shared" si="97"/>
        <v>4.0201044082641602</v>
      </c>
      <c r="G1224" s="36">
        <v>4.4642858505249023</v>
      </c>
      <c r="H1224" s="36">
        <v>3.575922966003418</v>
      </c>
      <c r="I1224" s="34">
        <v>2.3122997283935547</v>
      </c>
      <c r="J1224" s="35">
        <f t="shared" si="98"/>
        <v>5.4832142194112139</v>
      </c>
      <c r="K1224" s="36">
        <v>5.8392858505249023</v>
      </c>
      <c r="L1224" s="36">
        <v>4.7174997329711914</v>
      </c>
      <c r="M1224" s="37">
        <v>5.8928570747375488</v>
      </c>
    </row>
    <row r="1225" spans="1:13" x14ac:dyDescent="0.25">
      <c r="A1225" s="11" t="str">
        <f t="shared" ref="A1225:A1288" si="101">B1225&amp;"_"&amp;D1225</f>
        <v>SVN_2004</v>
      </c>
      <c r="B1225" t="s">
        <v>32</v>
      </c>
      <c r="C1225" s="7" t="s">
        <v>64</v>
      </c>
      <c r="D1225" s="6">
        <v>2004</v>
      </c>
      <c r="E1225" s="34">
        <f t="shared" si="99"/>
        <v>4.2930302619934082</v>
      </c>
      <c r="F1225" s="35">
        <f t="shared" ref="F1225:F1288" si="102">AVERAGE(G1225:H1225)</f>
        <v>3.743614673614502</v>
      </c>
      <c r="G1225" s="36">
        <v>4.4642858505249023</v>
      </c>
      <c r="H1225" s="36">
        <v>3.0229434967041016</v>
      </c>
      <c r="I1225" s="34">
        <v>2.1963095664978027</v>
      </c>
      <c r="J1225" s="35">
        <f t="shared" ref="J1225:J1288" si="103">AVERAGE(K1225:M1225)</f>
        <v>5.3582142194112139</v>
      </c>
      <c r="K1225" s="36">
        <v>5.4642858505249023</v>
      </c>
      <c r="L1225" s="36">
        <v>4.7174997329711914</v>
      </c>
      <c r="M1225" s="37">
        <v>5.8928570747375488</v>
      </c>
    </row>
    <row r="1226" spans="1:13" x14ac:dyDescent="0.25">
      <c r="A1226" s="11" t="str">
        <f t="shared" si="101"/>
        <v>SVN_2005</v>
      </c>
      <c r="B1226" t="s">
        <v>32</v>
      </c>
      <c r="C1226" s="7" t="s">
        <v>64</v>
      </c>
      <c r="D1226" s="6">
        <v>2005</v>
      </c>
      <c r="E1226" s="34">
        <f t="shared" si="99"/>
        <v>4.0237215956052141</v>
      </c>
      <c r="F1226" s="35">
        <f t="shared" si="102"/>
        <v>3.2420899868011475</v>
      </c>
      <c r="G1226" s="36">
        <v>3.7976193428039551</v>
      </c>
      <c r="H1226" s="36">
        <v>2.6865606307983398</v>
      </c>
      <c r="I1226" s="34">
        <v>1.5835069417953491</v>
      </c>
      <c r="J1226" s="35">
        <f t="shared" si="103"/>
        <v>5.3582142194112139</v>
      </c>
      <c r="K1226" s="36">
        <v>5.4642858505249023</v>
      </c>
      <c r="L1226" s="36">
        <v>4.7174997329711914</v>
      </c>
      <c r="M1226" s="37">
        <v>5.8928570747375488</v>
      </c>
    </row>
    <row r="1227" spans="1:13" x14ac:dyDescent="0.25">
      <c r="A1227" s="11" t="str">
        <f t="shared" si="101"/>
        <v>SVN_2006</v>
      </c>
      <c r="B1227" t="s">
        <v>32</v>
      </c>
      <c r="C1227" s="7" t="s">
        <v>64</v>
      </c>
      <c r="D1227" s="6">
        <v>2006</v>
      </c>
      <c r="E1227" s="34">
        <f t="shared" si="99"/>
        <v>3.9215878844261169</v>
      </c>
      <c r="F1227" s="35">
        <f t="shared" si="102"/>
        <v>2.9920899868011475</v>
      </c>
      <c r="G1227" s="36">
        <v>3.7976193428039551</v>
      </c>
      <c r="H1227" s="36">
        <v>2.1865606307983398</v>
      </c>
      <c r="I1227" s="34">
        <v>1.4707046747207642</v>
      </c>
      <c r="J1227" s="35">
        <f t="shared" si="103"/>
        <v>5.3582142194112139</v>
      </c>
      <c r="K1227" s="36">
        <v>5.4642858505249023</v>
      </c>
      <c r="L1227" s="36">
        <v>4.7174997329711914</v>
      </c>
      <c r="M1227" s="37">
        <v>5.8928570747375488</v>
      </c>
    </row>
    <row r="1228" spans="1:13" x14ac:dyDescent="0.25">
      <c r="A1228" s="11" t="str">
        <f t="shared" si="101"/>
        <v>SVN_2007</v>
      </c>
      <c r="B1228" t="s">
        <v>32</v>
      </c>
      <c r="C1228" s="7" t="s">
        <v>64</v>
      </c>
      <c r="D1228" s="6">
        <v>2007</v>
      </c>
      <c r="E1228" s="34">
        <f t="shared" si="99"/>
        <v>3.5356253981590271</v>
      </c>
      <c r="F1228" s="35">
        <f t="shared" si="102"/>
        <v>1.8462564945220947</v>
      </c>
      <c r="G1228" s="36">
        <v>2.3809523582458496</v>
      </c>
      <c r="H1228" s="36">
        <v>1.3115606307983398</v>
      </c>
      <c r="I1228" s="34">
        <v>1.4465967416763306</v>
      </c>
      <c r="J1228" s="35">
        <f t="shared" si="103"/>
        <v>5.3582142194112139</v>
      </c>
      <c r="K1228" s="36">
        <v>5.4642858505249023</v>
      </c>
      <c r="L1228" s="36">
        <v>4.7174997329711914</v>
      </c>
      <c r="M1228" s="37">
        <v>5.8928570747375488</v>
      </c>
    </row>
    <row r="1229" spans="1:13" x14ac:dyDescent="0.25">
      <c r="A1229" s="11" t="str">
        <f t="shared" si="101"/>
        <v>SVN_2008</v>
      </c>
      <c r="B1229" t="s">
        <v>32</v>
      </c>
      <c r="C1229" s="7" t="s">
        <v>64</v>
      </c>
      <c r="D1229" s="6">
        <v>2008</v>
      </c>
      <c r="E1229" s="34">
        <f t="shared" si="99"/>
        <v>2.8037092685699463</v>
      </c>
      <c r="F1229" s="35">
        <f t="shared" si="102"/>
        <v>1.5754231810569763</v>
      </c>
      <c r="G1229" s="36">
        <v>1.8392857313156128</v>
      </c>
      <c r="H1229" s="36">
        <v>1.3115606307983398</v>
      </c>
      <c r="I1229" s="34">
        <v>1.3467665910720825</v>
      </c>
      <c r="J1229" s="35">
        <f t="shared" si="103"/>
        <v>4.1082142194112139</v>
      </c>
      <c r="K1229" s="36">
        <v>5.4642858505249023</v>
      </c>
      <c r="L1229" s="36">
        <v>4.7174997329711914</v>
      </c>
      <c r="M1229" s="37">
        <v>2.1428570747375488</v>
      </c>
    </row>
    <row r="1230" spans="1:13" x14ac:dyDescent="0.25">
      <c r="A1230" s="11" t="str">
        <f t="shared" si="101"/>
        <v>SVN_2009</v>
      </c>
      <c r="B1230" t="s">
        <v>32</v>
      </c>
      <c r="C1230" s="7" t="s">
        <v>64</v>
      </c>
      <c r="D1230" s="6">
        <v>2009</v>
      </c>
      <c r="E1230" s="34">
        <f t="shared" si="99"/>
        <v>2.4794818957646689</v>
      </c>
      <c r="F1230" s="35">
        <f t="shared" si="102"/>
        <v>1.3346593976020813</v>
      </c>
      <c r="G1230" s="36">
        <v>1.3392857313156128</v>
      </c>
      <c r="H1230" s="36">
        <v>1.3300330638885498</v>
      </c>
      <c r="I1230" s="34">
        <v>1.2579296827316284</v>
      </c>
      <c r="J1230" s="35">
        <f t="shared" si="103"/>
        <v>3.6498809655507407</v>
      </c>
      <c r="K1230" s="36">
        <v>5.0892858505249023</v>
      </c>
      <c r="L1230" s="36">
        <v>3.7174999713897705</v>
      </c>
      <c r="M1230" s="37">
        <v>2.1428570747375488</v>
      </c>
    </row>
    <row r="1231" spans="1:13" x14ac:dyDescent="0.25">
      <c r="A1231" s="11" t="str">
        <f t="shared" si="101"/>
        <v>SVN_2010</v>
      </c>
      <c r="B1231" t="s">
        <v>32</v>
      </c>
      <c r="C1231" s="7" t="s">
        <v>64</v>
      </c>
      <c r="D1231" s="6">
        <v>2010</v>
      </c>
      <c r="E1231" s="34">
        <f t="shared" ref="E1231:E1304" si="104">IF(AND(G1231=".",H1231=".",I1231=".",K1231=".",L1231=".",M1231="."),".",AVERAGE(G1231,H1231,I1231,K1231,L1231,M1231))</f>
        <v>2.4760343631108603</v>
      </c>
      <c r="F1231" s="35">
        <f t="shared" si="102"/>
        <v>1.3438956141471863</v>
      </c>
      <c r="G1231" s="36">
        <v>1.3392857313156128</v>
      </c>
      <c r="H1231" s="36">
        <v>1.3485054969787598</v>
      </c>
      <c r="I1231" s="34">
        <v>1.2187720537185669</v>
      </c>
      <c r="J1231" s="35">
        <f t="shared" si="103"/>
        <v>3.6498809655507407</v>
      </c>
      <c r="K1231" s="36">
        <v>5.0892858505249023</v>
      </c>
      <c r="L1231" s="36">
        <v>3.7174999713897705</v>
      </c>
      <c r="M1231" s="37">
        <v>2.1428570747375488</v>
      </c>
    </row>
    <row r="1232" spans="1:13" x14ac:dyDescent="0.25">
      <c r="A1232" s="11" t="str">
        <f t="shared" si="101"/>
        <v>SVN_2011</v>
      </c>
      <c r="B1232" t="s">
        <v>32</v>
      </c>
      <c r="C1232" s="7" t="s">
        <v>64</v>
      </c>
      <c r="D1232" s="6">
        <v>2011</v>
      </c>
      <c r="E1232" s="34">
        <f t="shared" si="104"/>
        <v>2.3947313626607261</v>
      </c>
      <c r="F1232" s="35">
        <f t="shared" si="102"/>
        <v>1.3531319499015808</v>
      </c>
      <c r="G1232" s="36">
        <v>1.3392857313156128</v>
      </c>
      <c r="H1232" s="36">
        <v>1.3669781684875488</v>
      </c>
      <c r="I1232" s="34">
        <v>1.162481427192688</v>
      </c>
      <c r="J1232" s="35">
        <f t="shared" si="103"/>
        <v>3.4998809496561685</v>
      </c>
      <c r="K1232" s="36">
        <v>5.0892858505249023</v>
      </c>
      <c r="L1232" s="36">
        <v>3.2674999237060547</v>
      </c>
      <c r="M1232" s="37">
        <v>2.1428570747375488</v>
      </c>
    </row>
    <row r="1233" spans="1:13" x14ac:dyDescent="0.25">
      <c r="A1233" s="11" t="str">
        <f t="shared" si="101"/>
        <v>SVN_2012</v>
      </c>
      <c r="B1233" t="s">
        <v>32</v>
      </c>
      <c r="C1233" s="7" t="s">
        <v>64</v>
      </c>
      <c r="D1233" s="6">
        <v>2012</v>
      </c>
      <c r="E1233" s="34">
        <f t="shared" si="104"/>
        <v>2.3277616103490195</v>
      </c>
      <c r="F1233" s="35">
        <f t="shared" si="102"/>
        <v>1.3623681664466858</v>
      </c>
      <c r="G1233" s="36">
        <v>1.3392857313156128</v>
      </c>
      <c r="H1233" s="36">
        <v>1.3854506015777588</v>
      </c>
      <c r="I1233" s="34">
        <v>1.1171904802322388</v>
      </c>
      <c r="J1233" s="35">
        <f t="shared" si="103"/>
        <v>3.3748809496561685</v>
      </c>
      <c r="K1233" s="36">
        <v>4.7142858505249023</v>
      </c>
      <c r="L1233" s="36">
        <v>3.2674999237060547</v>
      </c>
      <c r="M1233" s="37">
        <v>2.1428570747375488</v>
      </c>
    </row>
    <row r="1234" spans="1:13" x14ac:dyDescent="0.25">
      <c r="A1234" s="11" t="str">
        <f t="shared" si="101"/>
        <v>SVN_2013</v>
      </c>
      <c r="B1234" t="s">
        <v>32</v>
      </c>
      <c r="C1234" s="7" t="s">
        <v>64</v>
      </c>
      <c r="D1234" s="6">
        <v>2013</v>
      </c>
      <c r="E1234" s="34">
        <f t="shared" si="104"/>
        <v>2.2607919375101724</v>
      </c>
      <c r="F1234" s="35">
        <f t="shared" si="102"/>
        <v>1.1841043829917908</v>
      </c>
      <c r="G1234" s="36">
        <v>1.3392857313156128</v>
      </c>
      <c r="H1234" s="36">
        <v>1.0289230346679688</v>
      </c>
      <c r="I1234" s="34">
        <v>1.0719000101089478</v>
      </c>
      <c r="J1234" s="35">
        <f t="shared" si="103"/>
        <v>3.3748809496561685</v>
      </c>
      <c r="K1234" s="36">
        <v>4.7142858505249023</v>
      </c>
      <c r="L1234" s="36">
        <v>3.2674999237060547</v>
      </c>
      <c r="M1234" s="37">
        <v>2.1428570747375488</v>
      </c>
    </row>
    <row r="1235" spans="1:13" x14ac:dyDescent="0.25">
      <c r="A1235" s="11" t="str">
        <f t="shared" si="101"/>
        <v>SVN_2014</v>
      </c>
      <c r="B1235" t="s">
        <v>32</v>
      </c>
      <c r="C1235" s="7" t="s">
        <v>64</v>
      </c>
      <c r="D1235" s="6">
        <v>2014</v>
      </c>
      <c r="E1235" s="34">
        <f t="shared" ref="E1235:E1239" si="105">IF(AND(G1235=".",H1235=".",I1235=".",K1235=".",L1235=".",M1235="."),".",AVERAGE(G1235,H1235,I1235,K1235,L1235,M1235))</f>
        <v>2.2631936073303223</v>
      </c>
      <c r="F1235" s="35">
        <f t="shared" si="102"/>
        <v>1.1911593675613403</v>
      </c>
      <c r="G1235" s="36">
        <v>1.353857159614563</v>
      </c>
      <c r="H1235" s="36">
        <v>1.0284615755081177</v>
      </c>
      <c r="I1235" s="34">
        <v>1.0722000598907471</v>
      </c>
      <c r="J1235" s="35">
        <f t="shared" si="103"/>
        <v>3.3748809496561685</v>
      </c>
      <c r="K1235" s="36">
        <v>4.7142858505249023</v>
      </c>
      <c r="L1235" s="36">
        <v>3.2674999237060547</v>
      </c>
      <c r="M1235" s="37">
        <v>2.1428570747375488</v>
      </c>
    </row>
    <row r="1236" spans="1:13" x14ac:dyDescent="0.25">
      <c r="A1236" s="11" t="str">
        <f t="shared" si="101"/>
        <v>SVN_2015</v>
      </c>
      <c r="B1236" t="s">
        <v>32</v>
      </c>
      <c r="C1236" s="7" t="s">
        <v>64</v>
      </c>
      <c r="D1236" s="6">
        <v>2015</v>
      </c>
      <c r="E1236" s="34">
        <f t="shared" si="105"/>
        <v>2.0926785866419473</v>
      </c>
      <c r="F1236" s="35">
        <f t="shared" si="102"/>
        <v>1.1982142925262451</v>
      </c>
      <c r="G1236" s="36">
        <v>1.3684285879135132</v>
      </c>
      <c r="H1236" s="36">
        <v>1.0279999971389771</v>
      </c>
      <c r="I1236" s="34">
        <v>1.0724999904632568</v>
      </c>
      <c r="J1236" s="35">
        <f t="shared" si="103"/>
        <v>3.029047648111979</v>
      </c>
      <c r="K1236" s="36">
        <v>4.7142858505249023</v>
      </c>
      <c r="L1236" s="36">
        <v>2.2300000190734863</v>
      </c>
      <c r="M1236" s="37">
        <v>2.1428570747375488</v>
      </c>
    </row>
    <row r="1237" spans="1:13" x14ac:dyDescent="0.25">
      <c r="A1237" s="11" t="str">
        <f t="shared" si="101"/>
        <v>SVN_2016</v>
      </c>
      <c r="B1237" t="s">
        <v>32</v>
      </c>
      <c r="C1237" s="7" t="s">
        <v>64</v>
      </c>
      <c r="D1237" s="6">
        <v>2016</v>
      </c>
      <c r="E1237" s="34">
        <f t="shared" si="105"/>
        <v>2.0950802365938821</v>
      </c>
      <c r="F1237" s="35">
        <f t="shared" si="102"/>
        <v>1.2052692174911499</v>
      </c>
      <c r="G1237" s="36">
        <v>1.3830000162124634</v>
      </c>
      <c r="H1237" s="36">
        <v>1.0275384187698364</v>
      </c>
      <c r="I1237" s="34">
        <v>1.0728000402450562</v>
      </c>
      <c r="J1237" s="35">
        <f t="shared" si="103"/>
        <v>3.029047648111979</v>
      </c>
      <c r="K1237" s="36">
        <v>4.7142858505249023</v>
      </c>
      <c r="L1237" s="36">
        <v>2.2300000190734863</v>
      </c>
      <c r="M1237" s="37">
        <v>2.1428570747375488</v>
      </c>
    </row>
    <row r="1238" spans="1:13" x14ac:dyDescent="0.25">
      <c r="A1238" s="11" t="str">
        <f t="shared" si="101"/>
        <v>SVN_2017</v>
      </c>
      <c r="B1238" t="s">
        <v>32</v>
      </c>
      <c r="C1238" s="7" t="s">
        <v>64</v>
      </c>
      <c r="D1238" s="6">
        <v>2017</v>
      </c>
      <c r="E1238" s="34">
        <f t="shared" si="105"/>
        <v>1.8924818833669026</v>
      </c>
      <c r="F1238" s="35">
        <f t="shared" si="102"/>
        <v>1.2123242020606995</v>
      </c>
      <c r="G1238" s="36">
        <v>1.3975714445114136</v>
      </c>
      <c r="H1238" s="36">
        <v>1.0270769596099854</v>
      </c>
      <c r="I1238" s="34">
        <v>1.0730999708175659</v>
      </c>
      <c r="J1238" s="35">
        <f t="shared" si="103"/>
        <v>2.6190476417541504</v>
      </c>
      <c r="K1238" s="36">
        <v>4.7142858505249023</v>
      </c>
      <c r="L1238" s="36">
        <v>1</v>
      </c>
      <c r="M1238" s="37">
        <v>2.1428570747375488</v>
      </c>
    </row>
    <row r="1239" spans="1:13" x14ac:dyDescent="0.25">
      <c r="A1239" s="11" t="str">
        <f t="shared" si="101"/>
        <v>SVN_2018</v>
      </c>
      <c r="B1239" t="s">
        <v>32</v>
      </c>
      <c r="C1239" s="7" t="s">
        <v>64</v>
      </c>
      <c r="D1239" s="6">
        <v>2018</v>
      </c>
      <c r="E1239" s="34">
        <f t="shared" si="105"/>
        <v>1.9791325926780701</v>
      </c>
      <c r="F1239" s="35">
        <f t="shared" si="102"/>
        <v>1.2578406929969788</v>
      </c>
      <c r="G1239" s="36">
        <v>1.4121428728103638</v>
      </c>
      <c r="H1239" s="36">
        <v>1.1035385131835938</v>
      </c>
      <c r="I1239" s="34">
        <v>1.0734000205993652</v>
      </c>
      <c r="J1239" s="35">
        <f t="shared" si="103"/>
        <v>2.7619047164916992</v>
      </c>
      <c r="K1239" s="36">
        <v>5.1428570747375488</v>
      </c>
      <c r="L1239" s="36">
        <v>1</v>
      </c>
      <c r="M1239" s="37">
        <v>2.1428570747375488</v>
      </c>
    </row>
    <row r="1240" spans="1:13" x14ac:dyDescent="0.25">
      <c r="A1240" s="11" t="str">
        <f t="shared" si="101"/>
        <v>ESP_1975</v>
      </c>
      <c r="B1240" s="14" t="s">
        <v>33</v>
      </c>
      <c r="C1240" s="8" t="s">
        <v>65</v>
      </c>
      <c r="D1240" s="4">
        <v>1975</v>
      </c>
      <c r="E1240" s="30">
        <f t="shared" si="104"/>
        <v>5.675565242767334</v>
      </c>
      <c r="F1240" s="31">
        <f t="shared" si="102"/>
        <v>5.696803092956543</v>
      </c>
      <c r="G1240" s="32">
        <v>6.0681252479553223</v>
      </c>
      <c r="H1240" s="32">
        <v>5.3254809379577637</v>
      </c>
      <c r="I1240" s="30">
        <v>4.4288330078125</v>
      </c>
      <c r="J1240" s="31">
        <f t="shared" si="103"/>
        <v>6.0769840876261396</v>
      </c>
      <c r="K1240" s="32">
        <v>6.7142858505249023</v>
      </c>
      <c r="L1240" s="32">
        <v>6.4166665077209473</v>
      </c>
      <c r="M1240" s="33">
        <v>5.0999999046325684</v>
      </c>
    </row>
    <row r="1241" spans="1:13" x14ac:dyDescent="0.25">
      <c r="A1241" s="11" t="str">
        <f t="shared" si="101"/>
        <v>ESP_1976</v>
      </c>
      <c r="B1241" t="s">
        <v>33</v>
      </c>
      <c r="C1241" s="8" t="s">
        <v>65</v>
      </c>
      <c r="D1241" s="4">
        <v>1976</v>
      </c>
      <c r="E1241" s="30">
        <f t="shared" si="104"/>
        <v>5.6763985951741533</v>
      </c>
      <c r="F1241" s="31">
        <f t="shared" si="102"/>
        <v>5.699303150177002</v>
      </c>
      <c r="G1241" s="32">
        <v>6.0731253623962402</v>
      </c>
      <c r="H1241" s="32">
        <v>5.3254809379577637</v>
      </c>
      <c r="I1241" s="30">
        <v>4.4288330078125</v>
      </c>
      <c r="J1241" s="31">
        <f t="shared" si="103"/>
        <v>6.0769840876261396</v>
      </c>
      <c r="K1241" s="32">
        <v>6.7142858505249023</v>
      </c>
      <c r="L1241" s="32">
        <v>6.4166665077209473</v>
      </c>
      <c r="M1241" s="33">
        <v>5.0999999046325684</v>
      </c>
    </row>
    <row r="1242" spans="1:13" x14ac:dyDescent="0.25">
      <c r="A1242" s="11" t="str">
        <f t="shared" si="101"/>
        <v>ESP_1977</v>
      </c>
      <c r="B1242" t="s">
        <v>33</v>
      </c>
      <c r="C1242" s="8" t="s">
        <v>65</v>
      </c>
      <c r="D1242" s="4">
        <v>1977</v>
      </c>
      <c r="E1242" s="30">
        <f t="shared" si="104"/>
        <v>5.6772318681081133</v>
      </c>
      <c r="F1242" s="31">
        <f t="shared" si="102"/>
        <v>5.7018029689788818</v>
      </c>
      <c r="G1242" s="32">
        <v>6.078125</v>
      </c>
      <c r="H1242" s="32">
        <v>5.3254809379577637</v>
      </c>
      <c r="I1242" s="30">
        <v>4.4288330078125</v>
      </c>
      <c r="J1242" s="31">
        <f t="shared" si="103"/>
        <v>6.0769840876261396</v>
      </c>
      <c r="K1242" s="32">
        <v>6.7142858505249023</v>
      </c>
      <c r="L1242" s="32">
        <v>6.4166665077209473</v>
      </c>
      <c r="M1242" s="33">
        <v>5.0999999046325684</v>
      </c>
    </row>
    <row r="1243" spans="1:13" x14ac:dyDescent="0.25">
      <c r="A1243" s="11" t="str">
        <f t="shared" si="101"/>
        <v>ESP_1978</v>
      </c>
      <c r="B1243" t="s">
        <v>33</v>
      </c>
      <c r="C1243" s="8" t="s">
        <v>65</v>
      </c>
      <c r="D1243" s="4">
        <v>1978</v>
      </c>
      <c r="E1243" s="30">
        <f t="shared" si="104"/>
        <v>5.6780652205149336</v>
      </c>
      <c r="F1243" s="31">
        <f t="shared" si="102"/>
        <v>5.7043030261993408</v>
      </c>
      <c r="G1243" s="32">
        <v>6.083125114440918</v>
      </c>
      <c r="H1243" s="32">
        <v>5.3254809379577637</v>
      </c>
      <c r="I1243" s="30">
        <v>4.4288330078125</v>
      </c>
      <c r="J1243" s="31">
        <f t="shared" si="103"/>
        <v>6.0769840876261396</v>
      </c>
      <c r="K1243" s="32">
        <v>6.7142858505249023</v>
      </c>
      <c r="L1243" s="32">
        <v>6.4166665077209473</v>
      </c>
      <c r="M1243" s="33">
        <v>5.0999999046325684</v>
      </c>
    </row>
    <row r="1244" spans="1:13" x14ac:dyDescent="0.25">
      <c r="A1244" s="11" t="str">
        <f t="shared" si="101"/>
        <v>ESP_1979</v>
      </c>
      <c r="B1244" t="s">
        <v>33</v>
      </c>
      <c r="C1244" s="8" t="s">
        <v>65</v>
      </c>
      <c r="D1244" s="4">
        <v>1979</v>
      </c>
      <c r="E1244" s="30">
        <f t="shared" si="104"/>
        <v>5.6788985729217529</v>
      </c>
      <c r="F1244" s="31">
        <f t="shared" si="102"/>
        <v>5.7068030834197998</v>
      </c>
      <c r="G1244" s="32">
        <v>6.0881252288818359</v>
      </c>
      <c r="H1244" s="32">
        <v>5.3254809379577637</v>
      </c>
      <c r="I1244" s="30">
        <v>4.4288330078125</v>
      </c>
      <c r="J1244" s="31">
        <f t="shared" si="103"/>
        <v>6.0769840876261396</v>
      </c>
      <c r="K1244" s="32">
        <v>6.7142858505249023</v>
      </c>
      <c r="L1244" s="32">
        <v>6.4166665077209473</v>
      </c>
      <c r="M1244" s="33">
        <v>5.0999999046325684</v>
      </c>
    </row>
    <row r="1245" spans="1:13" x14ac:dyDescent="0.25">
      <c r="A1245" s="11" t="str">
        <f t="shared" si="101"/>
        <v>ESP_1980</v>
      </c>
      <c r="B1245" t="s">
        <v>33</v>
      </c>
      <c r="C1245" s="8" t="s">
        <v>65</v>
      </c>
      <c r="D1245" s="4">
        <v>1980</v>
      </c>
      <c r="E1245" s="30">
        <f t="shared" si="104"/>
        <v>5.6797319253285723</v>
      </c>
      <c r="F1245" s="31">
        <f t="shared" si="102"/>
        <v>5.7093031406402588</v>
      </c>
      <c r="G1245" s="32">
        <v>6.0931253433227539</v>
      </c>
      <c r="H1245" s="32">
        <v>5.3254809379577637</v>
      </c>
      <c r="I1245" s="30">
        <v>4.4288330078125</v>
      </c>
      <c r="J1245" s="31">
        <f t="shared" si="103"/>
        <v>6.0769840876261396</v>
      </c>
      <c r="K1245" s="32">
        <v>6.7142858505249023</v>
      </c>
      <c r="L1245" s="32">
        <v>6.4166665077209473</v>
      </c>
      <c r="M1245" s="33">
        <v>5.0999999046325684</v>
      </c>
    </row>
    <row r="1246" spans="1:13" x14ac:dyDescent="0.25">
      <c r="A1246" s="11" t="str">
        <f t="shared" si="101"/>
        <v>ESP_1981</v>
      </c>
      <c r="B1246" t="s">
        <v>33</v>
      </c>
      <c r="C1246" s="8" t="s">
        <v>65</v>
      </c>
      <c r="D1246" s="4">
        <v>1981</v>
      </c>
      <c r="E1246" s="30">
        <f t="shared" si="104"/>
        <v>5.6805651982625323</v>
      </c>
      <c r="F1246" s="31">
        <f t="shared" si="102"/>
        <v>5.7118029594421387</v>
      </c>
      <c r="G1246" s="32">
        <v>6.0981249809265137</v>
      </c>
      <c r="H1246" s="32">
        <v>5.3254809379577637</v>
      </c>
      <c r="I1246" s="30">
        <v>4.4288330078125</v>
      </c>
      <c r="J1246" s="31">
        <f t="shared" si="103"/>
        <v>6.0769840876261396</v>
      </c>
      <c r="K1246" s="32">
        <v>6.7142858505249023</v>
      </c>
      <c r="L1246" s="32">
        <v>6.4166665077209473</v>
      </c>
      <c r="M1246" s="33">
        <v>5.0999999046325684</v>
      </c>
    </row>
    <row r="1247" spans="1:13" x14ac:dyDescent="0.25">
      <c r="A1247" s="11" t="str">
        <f t="shared" si="101"/>
        <v>ESP_1982</v>
      </c>
      <c r="B1247" t="s">
        <v>33</v>
      </c>
      <c r="C1247" s="8" t="s">
        <v>65</v>
      </c>
      <c r="D1247" s="4">
        <v>1982</v>
      </c>
      <c r="E1247" s="30">
        <f t="shared" si="104"/>
        <v>5.6813985506693525</v>
      </c>
      <c r="F1247" s="31">
        <f t="shared" si="102"/>
        <v>5.7143030166625977</v>
      </c>
      <c r="G1247" s="32">
        <v>6.1031250953674316</v>
      </c>
      <c r="H1247" s="32">
        <v>5.3254809379577637</v>
      </c>
      <c r="I1247" s="30">
        <v>4.4288330078125</v>
      </c>
      <c r="J1247" s="31">
        <f t="shared" si="103"/>
        <v>6.0769840876261396</v>
      </c>
      <c r="K1247" s="32">
        <v>6.7142858505249023</v>
      </c>
      <c r="L1247" s="32">
        <v>6.4166665077209473</v>
      </c>
      <c r="M1247" s="33">
        <v>5.0999999046325684</v>
      </c>
    </row>
    <row r="1248" spans="1:13" x14ac:dyDescent="0.25">
      <c r="A1248" s="11" t="str">
        <f t="shared" si="101"/>
        <v>ESP_1983</v>
      </c>
      <c r="B1248" t="s">
        <v>33</v>
      </c>
      <c r="C1248" s="8" t="s">
        <v>65</v>
      </c>
      <c r="D1248" s="4">
        <v>1983</v>
      </c>
      <c r="E1248" s="30">
        <f t="shared" si="104"/>
        <v>5.6822319030761719</v>
      </c>
      <c r="F1248" s="31">
        <f t="shared" si="102"/>
        <v>5.7168030738830566</v>
      </c>
      <c r="G1248" s="32">
        <v>6.1081252098083496</v>
      </c>
      <c r="H1248" s="32">
        <v>5.3254809379577637</v>
      </c>
      <c r="I1248" s="30">
        <v>4.4288330078125</v>
      </c>
      <c r="J1248" s="31">
        <f t="shared" si="103"/>
        <v>6.0769840876261396</v>
      </c>
      <c r="K1248" s="32">
        <v>6.7142858505249023</v>
      </c>
      <c r="L1248" s="32">
        <v>6.4166665077209473</v>
      </c>
      <c r="M1248" s="33">
        <v>5.0999999046325684</v>
      </c>
    </row>
    <row r="1249" spans="1:13" x14ac:dyDescent="0.25">
      <c r="A1249" s="11" t="str">
        <f t="shared" si="101"/>
        <v>ESP_1984</v>
      </c>
      <c r="B1249" t="s">
        <v>33</v>
      </c>
      <c r="C1249" s="8" t="s">
        <v>65</v>
      </c>
      <c r="D1249" s="4">
        <v>1984</v>
      </c>
      <c r="E1249" s="30">
        <f t="shared" si="104"/>
        <v>5.6830652554829912</v>
      </c>
      <c r="F1249" s="31">
        <f t="shared" si="102"/>
        <v>5.7193031311035156</v>
      </c>
      <c r="G1249" s="32">
        <v>6.1131253242492676</v>
      </c>
      <c r="H1249" s="32">
        <v>5.3254809379577637</v>
      </c>
      <c r="I1249" s="30">
        <v>4.4288330078125</v>
      </c>
      <c r="J1249" s="31">
        <f t="shared" si="103"/>
        <v>6.0769840876261396</v>
      </c>
      <c r="K1249" s="32">
        <v>6.7142858505249023</v>
      </c>
      <c r="L1249" s="32">
        <v>6.4166665077209473</v>
      </c>
      <c r="M1249" s="33">
        <v>5.0999999046325684</v>
      </c>
    </row>
    <row r="1250" spans="1:13" x14ac:dyDescent="0.25">
      <c r="A1250" s="11" t="str">
        <f t="shared" si="101"/>
        <v>ESP_1985</v>
      </c>
      <c r="B1250" t="s">
        <v>33</v>
      </c>
      <c r="C1250" s="8" t="s">
        <v>65</v>
      </c>
      <c r="D1250" s="4">
        <v>1985</v>
      </c>
      <c r="E1250" s="30">
        <f t="shared" si="104"/>
        <v>5.6838986078898115</v>
      </c>
      <c r="F1250" s="31">
        <f t="shared" si="102"/>
        <v>5.7218031883239746</v>
      </c>
      <c r="G1250" s="32">
        <v>6.1181254386901855</v>
      </c>
      <c r="H1250" s="32">
        <v>5.3254809379577637</v>
      </c>
      <c r="I1250" s="30">
        <v>4.4288330078125</v>
      </c>
      <c r="J1250" s="31">
        <f t="shared" si="103"/>
        <v>6.0769840876261396</v>
      </c>
      <c r="K1250" s="32">
        <v>6.7142858505249023</v>
      </c>
      <c r="L1250" s="32">
        <v>6.4166665077209473</v>
      </c>
      <c r="M1250" s="33">
        <v>5.0999999046325684</v>
      </c>
    </row>
    <row r="1251" spans="1:13" x14ac:dyDescent="0.25">
      <c r="A1251" s="11" t="str">
        <f t="shared" si="101"/>
        <v>ESP_1986</v>
      </c>
      <c r="B1251" t="s">
        <v>33</v>
      </c>
      <c r="C1251" s="8" t="s">
        <v>65</v>
      </c>
      <c r="D1251" s="4">
        <v>1986</v>
      </c>
      <c r="E1251" s="30">
        <f t="shared" si="104"/>
        <v>5.6847318808237715</v>
      </c>
      <c r="F1251" s="31">
        <f t="shared" si="102"/>
        <v>5.7243030071258545</v>
      </c>
      <c r="G1251" s="32">
        <v>6.1231250762939453</v>
      </c>
      <c r="H1251" s="32">
        <v>5.3254809379577637</v>
      </c>
      <c r="I1251" s="30">
        <v>4.4288330078125</v>
      </c>
      <c r="J1251" s="31">
        <f t="shared" si="103"/>
        <v>6.0769840876261396</v>
      </c>
      <c r="K1251" s="32">
        <v>6.7142858505249023</v>
      </c>
      <c r="L1251" s="32">
        <v>6.4166665077209473</v>
      </c>
      <c r="M1251" s="33">
        <v>5.0999999046325684</v>
      </c>
    </row>
    <row r="1252" spans="1:13" x14ac:dyDescent="0.25">
      <c r="A1252" s="11" t="str">
        <f t="shared" si="101"/>
        <v>ESP_1987</v>
      </c>
      <c r="B1252" t="s">
        <v>33</v>
      </c>
      <c r="C1252" s="8" t="s">
        <v>65</v>
      </c>
      <c r="D1252" s="4">
        <v>1987</v>
      </c>
      <c r="E1252" s="30">
        <f t="shared" si="104"/>
        <v>5.6855652332305908</v>
      </c>
      <c r="F1252" s="31">
        <f t="shared" si="102"/>
        <v>5.7268030643463135</v>
      </c>
      <c r="G1252" s="32">
        <v>6.1281251907348633</v>
      </c>
      <c r="H1252" s="32">
        <v>5.3254809379577637</v>
      </c>
      <c r="I1252" s="30">
        <v>4.4288330078125</v>
      </c>
      <c r="J1252" s="31">
        <f t="shared" si="103"/>
        <v>6.0769840876261396</v>
      </c>
      <c r="K1252" s="32">
        <v>6.7142858505249023</v>
      </c>
      <c r="L1252" s="32">
        <v>6.4166665077209473</v>
      </c>
      <c r="M1252" s="33">
        <v>5.0999999046325684</v>
      </c>
    </row>
    <row r="1253" spans="1:13" x14ac:dyDescent="0.25">
      <c r="A1253" s="11" t="str">
        <f t="shared" si="101"/>
        <v>ESP_1988</v>
      </c>
      <c r="B1253" t="s">
        <v>33</v>
      </c>
      <c r="C1253" s="8" t="s">
        <v>65</v>
      </c>
      <c r="D1253" s="4">
        <v>1988</v>
      </c>
      <c r="E1253" s="30">
        <f t="shared" si="104"/>
        <v>5.6245652039845782</v>
      </c>
      <c r="F1253" s="31">
        <f t="shared" si="102"/>
        <v>5.5438029766082764</v>
      </c>
      <c r="G1253" s="32">
        <v>5.7621250152587891</v>
      </c>
      <c r="H1253" s="32">
        <v>5.3254809379577637</v>
      </c>
      <c r="I1253" s="30">
        <v>4.4288330078125</v>
      </c>
      <c r="J1253" s="31">
        <f t="shared" si="103"/>
        <v>6.0769840876261396</v>
      </c>
      <c r="K1253" s="32">
        <v>6.7142858505249023</v>
      </c>
      <c r="L1253" s="32">
        <v>6.4166665077209473</v>
      </c>
      <c r="M1253" s="33">
        <v>5.0999999046325684</v>
      </c>
    </row>
    <row r="1254" spans="1:13" x14ac:dyDescent="0.25">
      <c r="A1254" s="11" t="str">
        <f t="shared" si="101"/>
        <v>ESP_1989</v>
      </c>
      <c r="B1254" t="s">
        <v>33</v>
      </c>
      <c r="C1254" s="8" t="s">
        <v>65</v>
      </c>
      <c r="D1254" s="4">
        <v>1989</v>
      </c>
      <c r="E1254" s="30">
        <f t="shared" si="104"/>
        <v>5.6245652039845782</v>
      </c>
      <c r="F1254" s="31">
        <f t="shared" si="102"/>
        <v>5.5438029766082764</v>
      </c>
      <c r="G1254" s="32">
        <v>5.7621250152587891</v>
      </c>
      <c r="H1254" s="32">
        <v>5.3254809379577637</v>
      </c>
      <c r="I1254" s="30">
        <v>4.4288330078125</v>
      </c>
      <c r="J1254" s="31">
        <f t="shared" si="103"/>
        <v>6.0769840876261396</v>
      </c>
      <c r="K1254" s="32">
        <v>6.7142858505249023</v>
      </c>
      <c r="L1254" s="32">
        <v>6.4166665077209473</v>
      </c>
      <c r="M1254" s="33">
        <v>5.0999999046325684</v>
      </c>
    </row>
    <row r="1255" spans="1:13" x14ac:dyDescent="0.25">
      <c r="A1255" s="11" t="str">
        <f t="shared" si="101"/>
        <v>ESP_1990</v>
      </c>
      <c r="B1255" t="s">
        <v>33</v>
      </c>
      <c r="C1255" s="8" t="s">
        <v>65</v>
      </c>
      <c r="D1255" s="4">
        <v>1990</v>
      </c>
      <c r="E1255" s="30">
        <f t="shared" si="104"/>
        <v>5.4578985373179121</v>
      </c>
      <c r="F1255" s="31">
        <f t="shared" si="102"/>
        <v>5.5438029766082764</v>
      </c>
      <c r="G1255" s="32">
        <v>5.7621250152587891</v>
      </c>
      <c r="H1255" s="32">
        <v>5.3254809379577637</v>
      </c>
      <c r="I1255" s="30">
        <v>4.4288330078125</v>
      </c>
      <c r="J1255" s="31">
        <f t="shared" si="103"/>
        <v>5.7436507542928057</v>
      </c>
      <c r="K1255" s="32">
        <v>6.7142858505249023</v>
      </c>
      <c r="L1255" s="32">
        <v>5.4166665077209473</v>
      </c>
      <c r="M1255" s="33">
        <v>5.0999999046325684</v>
      </c>
    </row>
    <row r="1256" spans="1:13" x14ac:dyDescent="0.25">
      <c r="A1256" s="11" t="str">
        <f t="shared" si="101"/>
        <v>ESP_1991</v>
      </c>
      <c r="B1256" t="s">
        <v>33</v>
      </c>
      <c r="C1256" s="8" t="s">
        <v>65</v>
      </c>
      <c r="D1256" s="4">
        <v>1991</v>
      </c>
      <c r="E1256" s="30">
        <f t="shared" si="104"/>
        <v>5.3953985373179121</v>
      </c>
      <c r="F1256" s="31">
        <f t="shared" si="102"/>
        <v>5.3563029766082764</v>
      </c>
      <c r="G1256" s="32">
        <v>5.7621250152587891</v>
      </c>
      <c r="H1256" s="32">
        <v>4.9504809379577637</v>
      </c>
      <c r="I1256" s="30">
        <v>4.4288330078125</v>
      </c>
      <c r="J1256" s="31">
        <f t="shared" si="103"/>
        <v>5.7436507542928057</v>
      </c>
      <c r="K1256" s="32">
        <v>6.7142858505249023</v>
      </c>
      <c r="L1256" s="32">
        <v>5.4166665077209473</v>
      </c>
      <c r="M1256" s="33">
        <v>5.0999999046325684</v>
      </c>
    </row>
    <row r="1257" spans="1:13" x14ac:dyDescent="0.25">
      <c r="A1257" s="11" t="str">
        <f t="shared" si="101"/>
        <v>ESP_1992</v>
      </c>
      <c r="B1257" t="s">
        <v>33</v>
      </c>
      <c r="C1257" s="8" t="s">
        <v>65</v>
      </c>
      <c r="D1257" s="4">
        <v>1992</v>
      </c>
      <c r="E1257" s="30">
        <f t="shared" si="104"/>
        <v>5.3953985373179121</v>
      </c>
      <c r="F1257" s="31">
        <f t="shared" si="102"/>
        <v>5.3563029766082764</v>
      </c>
      <c r="G1257" s="32">
        <v>5.7621250152587891</v>
      </c>
      <c r="H1257" s="32">
        <v>4.9504809379577637</v>
      </c>
      <c r="I1257" s="30">
        <v>4.4288330078125</v>
      </c>
      <c r="J1257" s="31">
        <f t="shared" si="103"/>
        <v>5.7436507542928057</v>
      </c>
      <c r="K1257" s="32">
        <v>6.7142858505249023</v>
      </c>
      <c r="L1257" s="32">
        <v>5.4166665077209473</v>
      </c>
      <c r="M1257" s="33">
        <v>5.0999999046325684</v>
      </c>
    </row>
    <row r="1258" spans="1:13" x14ac:dyDescent="0.25">
      <c r="A1258" s="11" t="str">
        <f t="shared" si="101"/>
        <v>ESP_1993</v>
      </c>
      <c r="B1258" t="s">
        <v>33</v>
      </c>
      <c r="C1258" s="8" t="s">
        <v>65</v>
      </c>
      <c r="D1258" s="4">
        <v>1993</v>
      </c>
      <c r="E1258" s="30">
        <f t="shared" si="104"/>
        <v>5.383731921513875</v>
      </c>
      <c r="F1258" s="31">
        <f t="shared" si="102"/>
        <v>5.3563029766082764</v>
      </c>
      <c r="G1258" s="32">
        <v>5.7621250152587891</v>
      </c>
      <c r="H1258" s="32">
        <v>4.9504809379577637</v>
      </c>
      <c r="I1258" s="30">
        <v>4.3588333129882813</v>
      </c>
      <c r="J1258" s="31">
        <f t="shared" si="103"/>
        <v>5.7436507542928057</v>
      </c>
      <c r="K1258" s="32">
        <v>6.7142858505249023</v>
      </c>
      <c r="L1258" s="32">
        <v>5.4166665077209473</v>
      </c>
      <c r="M1258" s="33">
        <v>5.0999999046325684</v>
      </c>
    </row>
    <row r="1259" spans="1:13" x14ac:dyDescent="0.25">
      <c r="A1259" s="11" t="str">
        <f t="shared" si="101"/>
        <v>ESP_1994</v>
      </c>
      <c r="B1259" t="s">
        <v>33</v>
      </c>
      <c r="C1259" s="8" t="s">
        <v>65</v>
      </c>
      <c r="D1259" s="4">
        <v>1994</v>
      </c>
      <c r="E1259" s="30">
        <f t="shared" si="104"/>
        <v>4.978276451428731</v>
      </c>
      <c r="F1259" s="31">
        <f t="shared" si="102"/>
        <v>4.6124365329742432</v>
      </c>
      <c r="G1259" s="32">
        <v>5.2981419563293457</v>
      </c>
      <c r="H1259" s="32">
        <v>3.9267311096191406</v>
      </c>
      <c r="I1259" s="30">
        <v>3.7888333797454834</v>
      </c>
      <c r="J1259" s="31">
        <f t="shared" si="103"/>
        <v>5.6186507542928057</v>
      </c>
      <c r="K1259" s="32">
        <v>6.3392858505249023</v>
      </c>
      <c r="L1259" s="32">
        <v>5.4166665077209473</v>
      </c>
      <c r="M1259" s="33">
        <v>5.0999999046325684</v>
      </c>
    </row>
    <row r="1260" spans="1:13" x14ac:dyDescent="0.25">
      <c r="A1260" s="11" t="str">
        <f t="shared" si="101"/>
        <v>ESP_1995</v>
      </c>
      <c r="B1260" t="s">
        <v>33</v>
      </c>
      <c r="C1260" s="8" t="s">
        <v>65</v>
      </c>
      <c r="D1260" s="4">
        <v>1995</v>
      </c>
      <c r="E1260" s="30">
        <f t="shared" si="104"/>
        <v>4.5449430545171099</v>
      </c>
      <c r="F1260" s="31">
        <f t="shared" si="102"/>
        <v>4.2374362945556641</v>
      </c>
      <c r="G1260" s="32">
        <v>5.2981419563293457</v>
      </c>
      <c r="H1260" s="32">
        <v>3.1767306327819824</v>
      </c>
      <c r="I1260" s="30">
        <v>2.938833475112915</v>
      </c>
      <c r="J1260" s="31">
        <f t="shared" si="103"/>
        <v>5.2853174209594727</v>
      </c>
      <c r="K1260" s="32">
        <v>6.3392858505249023</v>
      </c>
      <c r="L1260" s="32">
        <v>4.4166665077209473</v>
      </c>
      <c r="M1260" s="33">
        <v>5.0999999046325684</v>
      </c>
    </row>
    <row r="1261" spans="1:13" x14ac:dyDescent="0.25">
      <c r="A1261" s="11" t="str">
        <f t="shared" si="101"/>
        <v>ESP_1996</v>
      </c>
      <c r="B1261" t="s">
        <v>33</v>
      </c>
      <c r="C1261" s="8" t="s">
        <v>65</v>
      </c>
      <c r="D1261" s="4">
        <v>1996</v>
      </c>
      <c r="E1261" s="30">
        <f t="shared" si="104"/>
        <v>4.4866096973419189</v>
      </c>
      <c r="F1261" s="31">
        <f t="shared" si="102"/>
        <v>4.1124362945556641</v>
      </c>
      <c r="G1261" s="32">
        <v>5.2981419563293457</v>
      </c>
      <c r="H1261" s="32">
        <v>2.9267306327819824</v>
      </c>
      <c r="I1261" s="30">
        <v>2.8388333320617676</v>
      </c>
      <c r="J1261" s="31">
        <f t="shared" si="103"/>
        <v>5.2853174209594727</v>
      </c>
      <c r="K1261" s="32">
        <v>6.3392858505249023</v>
      </c>
      <c r="L1261" s="32">
        <v>4.4166665077209473</v>
      </c>
      <c r="M1261" s="33">
        <v>5.0999999046325684</v>
      </c>
    </row>
    <row r="1262" spans="1:13" x14ac:dyDescent="0.25">
      <c r="A1262" s="11" t="str">
        <f t="shared" si="101"/>
        <v>ESP_1997</v>
      </c>
      <c r="B1262" t="s">
        <v>33</v>
      </c>
      <c r="C1262" s="8" t="s">
        <v>65</v>
      </c>
      <c r="D1262" s="4">
        <v>1997</v>
      </c>
      <c r="E1262" s="30">
        <f t="shared" si="104"/>
        <v>4.230495810508728</v>
      </c>
      <c r="F1262" s="31">
        <f t="shared" si="102"/>
        <v>3.4024279117584229</v>
      </c>
      <c r="G1262" s="32">
        <v>4.2281250953674316</v>
      </c>
      <c r="H1262" s="32">
        <v>2.5767307281494141</v>
      </c>
      <c r="I1262" s="30">
        <v>2.7221667766571045</v>
      </c>
      <c r="J1262" s="31">
        <f t="shared" si="103"/>
        <v>5.2853174209594727</v>
      </c>
      <c r="K1262" s="32">
        <v>6.3392858505249023</v>
      </c>
      <c r="L1262" s="32">
        <v>4.4166665077209473</v>
      </c>
      <c r="M1262" s="33">
        <v>5.0999999046325684</v>
      </c>
    </row>
    <row r="1263" spans="1:13" x14ac:dyDescent="0.25">
      <c r="A1263" s="11" t="str">
        <f t="shared" si="101"/>
        <v>ESP_1998</v>
      </c>
      <c r="B1263" t="s">
        <v>33</v>
      </c>
      <c r="C1263" s="8" t="s">
        <v>65</v>
      </c>
      <c r="D1263" s="4">
        <v>1998</v>
      </c>
      <c r="E1263" s="30">
        <f t="shared" si="104"/>
        <v>3.7633430560429892</v>
      </c>
      <c r="F1263" s="31">
        <f t="shared" si="102"/>
        <v>2.1559696197509766</v>
      </c>
      <c r="G1263" s="32">
        <v>2.2114582061767578</v>
      </c>
      <c r="H1263" s="32">
        <v>2.1004810333251953</v>
      </c>
      <c r="I1263" s="30">
        <v>2.4121668338775635</v>
      </c>
      <c r="J1263" s="31">
        <f t="shared" si="103"/>
        <v>5.2853174209594727</v>
      </c>
      <c r="K1263" s="32">
        <v>6.3392858505249023</v>
      </c>
      <c r="L1263" s="32">
        <v>4.4166665077209473</v>
      </c>
      <c r="M1263" s="33">
        <v>5.0999999046325684</v>
      </c>
    </row>
    <row r="1264" spans="1:13" x14ac:dyDescent="0.25">
      <c r="A1264" s="11" t="str">
        <f t="shared" si="101"/>
        <v>ESP_1999</v>
      </c>
      <c r="B1264" t="s">
        <v>33</v>
      </c>
      <c r="C1264" s="8" t="s">
        <v>65</v>
      </c>
      <c r="D1264" s="4">
        <v>1999</v>
      </c>
      <c r="E1264" s="30">
        <f t="shared" si="104"/>
        <v>3.4654541214307151</v>
      </c>
      <c r="F1264" s="31">
        <f t="shared" si="102"/>
        <v>1.6784695982933044</v>
      </c>
      <c r="G1264" s="32">
        <v>1.4614584445953369</v>
      </c>
      <c r="H1264" s="32">
        <v>1.895480751991272</v>
      </c>
      <c r="I1264" s="30">
        <v>1.5798332691192627</v>
      </c>
      <c r="J1264" s="31">
        <f t="shared" si="103"/>
        <v>5.2853174209594727</v>
      </c>
      <c r="K1264" s="32">
        <v>6.3392858505249023</v>
      </c>
      <c r="L1264" s="32">
        <v>4.4166665077209473</v>
      </c>
      <c r="M1264" s="33">
        <v>5.0999999046325684</v>
      </c>
    </row>
    <row r="1265" spans="1:13" x14ac:dyDescent="0.25">
      <c r="A1265" s="11" t="str">
        <f t="shared" si="101"/>
        <v>ESP_2000</v>
      </c>
      <c r="B1265" t="s">
        <v>33</v>
      </c>
      <c r="C1265" s="8" t="s">
        <v>65</v>
      </c>
      <c r="D1265" s="4">
        <v>2000</v>
      </c>
      <c r="E1265" s="30">
        <f t="shared" si="104"/>
        <v>3.2166485587755838</v>
      </c>
      <c r="F1265" s="31">
        <f t="shared" si="102"/>
        <v>1.5572195649147034</v>
      </c>
      <c r="G1265" s="32">
        <v>1.4614584445953369</v>
      </c>
      <c r="H1265" s="32">
        <v>1.6529806852340698</v>
      </c>
      <c r="I1265" s="30">
        <v>1.0794999599456787</v>
      </c>
      <c r="J1265" s="31">
        <f t="shared" si="103"/>
        <v>5.0353174209594727</v>
      </c>
      <c r="K1265" s="32">
        <v>6.3392858505249023</v>
      </c>
      <c r="L1265" s="32">
        <v>4.4166665077209473</v>
      </c>
      <c r="M1265" s="33">
        <v>4.3499999046325684</v>
      </c>
    </row>
    <row r="1266" spans="1:13" x14ac:dyDescent="0.25">
      <c r="A1266" s="11" t="str">
        <f t="shared" si="101"/>
        <v>ESP_2001</v>
      </c>
      <c r="B1266" t="s">
        <v>33</v>
      </c>
      <c r="C1266" s="8" t="s">
        <v>65</v>
      </c>
      <c r="D1266" s="4">
        <v>2001</v>
      </c>
      <c r="E1266" s="30">
        <f t="shared" si="104"/>
        <v>2.7395999630292258</v>
      </c>
      <c r="F1266" s="31">
        <f t="shared" si="102"/>
        <v>1.5169070363044739</v>
      </c>
      <c r="G1266" s="32">
        <v>1.3808333873748779</v>
      </c>
      <c r="H1266" s="32">
        <v>1.6529806852340698</v>
      </c>
      <c r="I1266" s="30">
        <v>0.79783332347869873</v>
      </c>
      <c r="J1266" s="31">
        <f t="shared" si="103"/>
        <v>4.2019841273625689</v>
      </c>
      <c r="K1266" s="32">
        <v>6.3392858505249023</v>
      </c>
      <c r="L1266" s="32">
        <v>1.9166666269302368</v>
      </c>
      <c r="M1266" s="33">
        <v>4.3499999046325684</v>
      </c>
    </row>
    <row r="1267" spans="1:13" x14ac:dyDescent="0.25">
      <c r="A1267" s="11" t="str">
        <f t="shared" si="101"/>
        <v>ESP_2002</v>
      </c>
      <c r="B1267" t="s">
        <v>33</v>
      </c>
      <c r="C1267" s="8" t="s">
        <v>65</v>
      </c>
      <c r="D1267" s="4">
        <v>2002</v>
      </c>
      <c r="E1267" s="30">
        <f t="shared" si="104"/>
        <v>2.2327666878700256</v>
      </c>
      <c r="F1267" s="31">
        <f t="shared" si="102"/>
        <v>1.4994071125984192</v>
      </c>
      <c r="G1267" s="32">
        <v>1.3808333873748779</v>
      </c>
      <c r="H1267" s="32">
        <v>1.6179808378219604</v>
      </c>
      <c r="I1267" s="30">
        <v>0.79183340072631836</v>
      </c>
      <c r="J1267" s="31">
        <f t="shared" si="103"/>
        <v>3.201984167098999</v>
      </c>
      <c r="K1267" s="32">
        <v>6.3392858505249023</v>
      </c>
      <c r="L1267" s="32">
        <v>1.9166666269302368</v>
      </c>
      <c r="M1267" s="33">
        <v>1.3500000238418579</v>
      </c>
    </row>
    <row r="1268" spans="1:13" x14ac:dyDescent="0.25">
      <c r="A1268" s="11" t="str">
        <f t="shared" si="101"/>
        <v>ESP_2003</v>
      </c>
      <c r="B1268" t="s">
        <v>33</v>
      </c>
      <c r="C1268" s="8" t="s">
        <v>65</v>
      </c>
      <c r="D1268" s="4">
        <v>2003</v>
      </c>
      <c r="E1268" s="30">
        <f t="shared" si="104"/>
        <v>2.1031555334726968</v>
      </c>
      <c r="F1268" s="31">
        <f t="shared" si="102"/>
        <v>1.1552403569221497</v>
      </c>
      <c r="G1268" s="32">
        <v>1.2974998950958252</v>
      </c>
      <c r="H1268" s="32">
        <v>1.0129808187484741</v>
      </c>
      <c r="I1268" s="30">
        <v>0.70249998569488525</v>
      </c>
      <c r="J1268" s="31">
        <f t="shared" si="103"/>
        <v>3.201984167098999</v>
      </c>
      <c r="K1268" s="32">
        <v>6.3392858505249023</v>
      </c>
      <c r="L1268" s="32">
        <v>1.9166666269302368</v>
      </c>
      <c r="M1268" s="33">
        <v>1.3500000238418579</v>
      </c>
    </row>
    <row r="1269" spans="1:13" x14ac:dyDescent="0.25">
      <c r="A1269" s="11" t="str">
        <f t="shared" si="101"/>
        <v>ESP_2004</v>
      </c>
      <c r="B1269" t="s">
        <v>33</v>
      </c>
      <c r="C1269" s="8" t="s">
        <v>65</v>
      </c>
      <c r="D1269" s="4">
        <v>2004</v>
      </c>
      <c r="E1269" s="30">
        <f t="shared" si="104"/>
        <v>1.8259246548016865</v>
      </c>
      <c r="F1269" s="31">
        <f t="shared" si="102"/>
        <v>0.7762560248374939</v>
      </c>
      <c r="G1269" s="32">
        <v>1.2895312309265137</v>
      </c>
      <c r="H1269" s="32">
        <v>0.26298081874847412</v>
      </c>
      <c r="I1269" s="30">
        <v>0.67208337783813477</v>
      </c>
      <c r="J1269" s="31">
        <f t="shared" si="103"/>
        <v>2.9103175004323325</v>
      </c>
      <c r="K1269" s="32">
        <v>5.4642858505249023</v>
      </c>
      <c r="L1269" s="32">
        <v>1.9166666269302368</v>
      </c>
      <c r="M1269" s="33">
        <v>1.3500000238418579</v>
      </c>
    </row>
    <row r="1270" spans="1:13" x14ac:dyDescent="0.25">
      <c r="A1270" s="11" t="str">
        <f t="shared" si="101"/>
        <v>ESP_2005</v>
      </c>
      <c r="B1270" t="s">
        <v>33</v>
      </c>
      <c r="C1270" s="8" t="s">
        <v>65</v>
      </c>
      <c r="D1270" s="4">
        <v>2005</v>
      </c>
      <c r="E1270" s="30">
        <f t="shared" si="104"/>
        <v>1.7570270895957947</v>
      </c>
      <c r="F1270" s="31">
        <f t="shared" si="102"/>
        <v>0.77227169275283813</v>
      </c>
      <c r="G1270" s="32">
        <v>1.2815625667572021</v>
      </c>
      <c r="H1270" s="32">
        <v>0.26298081874847412</v>
      </c>
      <c r="I1270" s="30">
        <v>0.64166665077209473</v>
      </c>
      <c r="J1270" s="31">
        <f t="shared" si="103"/>
        <v>2.7853175004323325</v>
      </c>
      <c r="K1270" s="32">
        <v>5.0892858505249023</v>
      </c>
      <c r="L1270" s="32">
        <v>1.9166666269302368</v>
      </c>
      <c r="M1270" s="33">
        <v>1.3500000238418579</v>
      </c>
    </row>
    <row r="1271" spans="1:13" x14ac:dyDescent="0.25">
      <c r="A1271" s="11" t="str">
        <f t="shared" si="101"/>
        <v>ESP_2006</v>
      </c>
      <c r="B1271" t="s">
        <v>33</v>
      </c>
      <c r="C1271" s="8" t="s">
        <v>65</v>
      </c>
      <c r="D1271" s="4">
        <v>2006</v>
      </c>
      <c r="E1271" s="30">
        <f t="shared" si="104"/>
        <v>1.7526294986406963</v>
      </c>
      <c r="F1271" s="31">
        <f t="shared" si="102"/>
        <v>0.76828724145889282</v>
      </c>
      <c r="G1271" s="32">
        <v>1.2735936641693115</v>
      </c>
      <c r="H1271" s="32">
        <v>0.26298081874847412</v>
      </c>
      <c r="I1271" s="30">
        <v>0.62325000762939453</v>
      </c>
      <c r="J1271" s="31">
        <f t="shared" si="103"/>
        <v>2.7853175004323325</v>
      </c>
      <c r="K1271" s="32">
        <v>5.0892858505249023</v>
      </c>
      <c r="L1271" s="32">
        <v>1.9166666269302368</v>
      </c>
      <c r="M1271" s="33">
        <v>1.3500000238418579</v>
      </c>
    </row>
    <row r="1272" spans="1:13" x14ac:dyDescent="0.25">
      <c r="A1272" s="11" t="str">
        <f t="shared" si="101"/>
        <v>ESP_2007</v>
      </c>
      <c r="B1272" t="s">
        <v>33</v>
      </c>
      <c r="C1272" s="8" t="s">
        <v>65</v>
      </c>
      <c r="D1272" s="4">
        <v>2007</v>
      </c>
      <c r="E1272" s="30">
        <f t="shared" si="104"/>
        <v>1.6966694444417953</v>
      </c>
      <c r="F1272" s="31">
        <f t="shared" si="102"/>
        <v>0.73461541533470154</v>
      </c>
      <c r="G1272" s="32">
        <v>1.1875</v>
      </c>
      <c r="H1272" s="32">
        <v>0.28173083066940308</v>
      </c>
      <c r="I1272" s="30">
        <v>0.35483333468437195</v>
      </c>
      <c r="J1272" s="31">
        <f t="shared" si="103"/>
        <v>2.7853175004323325</v>
      </c>
      <c r="K1272" s="32">
        <v>5.0892858505249023</v>
      </c>
      <c r="L1272" s="32">
        <v>1.9166666269302368</v>
      </c>
      <c r="M1272" s="33">
        <v>1.3500000238418579</v>
      </c>
    </row>
    <row r="1273" spans="1:13" x14ac:dyDescent="0.25">
      <c r="A1273" s="11" t="str">
        <f t="shared" si="101"/>
        <v>ESP_2008</v>
      </c>
      <c r="B1273" t="s">
        <v>33</v>
      </c>
      <c r="C1273" s="8" t="s">
        <v>65</v>
      </c>
      <c r="D1273" s="4">
        <v>2008</v>
      </c>
      <c r="E1273" s="30">
        <f t="shared" si="104"/>
        <v>1.385530561208725</v>
      </c>
      <c r="F1273" s="31">
        <f t="shared" si="102"/>
        <v>0.73461541533470154</v>
      </c>
      <c r="G1273" s="32">
        <v>1.1875</v>
      </c>
      <c r="H1273" s="32">
        <v>0.28173083066940308</v>
      </c>
      <c r="I1273" s="30">
        <v>0.36300000548362732</v>
      </c>
      <c r="J1273" s="31">
        <f t="shared" si="103"/>
        <v>2.1603175103664398</v>
      </c>
      <c r="K1273" s="32">
        <v>4.7142858505249023</v>
      </c>
      <c r="L1273" s="32">
        <v>0.4166666567325592</v>
      </c>
      <c r="M1273" s="33">
        <v>1.3500000238418579</v>
      </c>
    </row>
    <row r="1274" spans="1:13" x14ac:dyDescent="0.25">
      <c r="A1274" s="11" t="str">
        <f t="shared" si="101"/>
        <v>ESP_2009</v>
      </c>
      <c r="B1274" t="s">
        <v>33</v>
      </c>
      <c r="C1274" s="8" t="s">
        <v>65</v>
      </c>
      <c r="D1274" s="4">
        <v>2009</v>
      </c>
      <c r="E1274" s="30">
        <f t="shared" si="104"/>
        <v>1.3868916730086009</v>
      </c>
      <c r="F1274" s="31">
        <f t="shared" si="102"/>
        <v>0.73461541533470154</v>
      </c>
      <c r="G1274" s="32">
        <v>1.1875</v>
      </c>
      <c r="H1274" s="32">
        <v>0.28173083066940308</v>
      </c>
      <c r="I1274" s="30">
        <v>0.37116667628288269</v>
      </c>
      <c r="J1274" s="31">
        <f t="shared" si="103"/>
        <v>2.1603175103664398</v>
      </c>
      <c r="K1274" s="32">
        <v>4.7142858505249023</v>
      </c>
      <c r="L1274" s="32">
        <v>0.4166666567325592</v>
      </c>
      <c r="M1274" s="33">
        <v>1.3500000238418579</v>
      </c>
    </row>
    <row r="1275" spans="1:13" x14ac:dyDescent="0.25">
      <c r="A1275" s="11" t="str">
        <f t="shared" si="101"/>
        <v>ESP_2010</v>
      </c>
      <c r="B1275" t="s">
        <v>33</v>
      </c>
      <c r="C1275" s="8" t="s">
        <v>65</v>
      </c>
      <c r="D1275" s="4">
        <v>2010</v>
      </c>
      <c r="E1275" s="30">
        <f t="shared" si="104"/>
        <v>1.4146555463473003</v>
      </c>
      <c r="F1275" s="31">
        <f t="shared" si="102"/>
        <v>0.82836538553237915</v>
      </c>
      <c r="G1275" s="32">
        <v>1</v>
      </c>
      <c r="H1275" s="32">
        <v>0.6567307710647583</v>
      </c>
      <c r="I1275" s="30">
        <v>0.35024997591972351</v>
      </c>
      <c r="J1275" s="31">
        <f t="shared" si="103"/>
        <v>2.1603175103664398</v>
      </c>
      <c r="K1275" s="32">
        <v>4.7142858505249023</v>
      </c>
      <c r="L1275" s="32">
        <v>0.4166666567325592</v>
      </c>
      <c r="M1275" s="33">
        <v>1.3500000238418579</v>
      </c>
    </row>
    <row r="1276" spans="1:13" x14ac:dyDescent="0.25">
      <c r="A1276" s="11" t="str">
        <f t="shared" si="101"/>
        <v>ESP_2011</v>
      </c>
      <c r="B1276" t="s">
        <v>33</v>
      </c>
      <c r="C1276" s="8" t="s">
        <v>65</v>
      </c>
      <c r="D1276" s="4">
        <v>2011</v>
      </c>
      <c r="E1276" s="30">
        <f t="shared" si="104"/>
        <v>1.411169449488322</v>
      </c>
      <c r="F1276" s="31">
        <f t="shared" si="102"/>
        <v>0.82836538553237915</v>
      </c>
      <c r="G1276" s="32">
        <v>1</v>
      </c>
      <c r="H1276" s="32">
        <v>0.6567307710647583</v>
      </c>
      <c r="I1276" s="30">
        <v>0.32933339476585388</v>
      </c>
      <c r="J1276" s="31">
        <f t="shared" si="103"/>
        <v>2.1603175103664398</v>
      </c>
      <c r="K1276" s="32">
        <v>4.7142858505249023</v>
      </c>
      <c r="L1276" s="32">
        <v>0.4166666567325592</v>
      </c>
      <c r="M1276" s="33">
        <v>1.3500000238418579</v>
      </c>
    </row>
    <row r="1277" spans="1:13" x14ac:dyDescent="0.25">
      <c r="A1277" s="11" t="str">
        <f t="shared" si="101"/>
        <v>ESP_2012</v>
      </c>
      <c r="B1277" t="s">
        <v>33</v>
      </c>
      <c r="C1277" s="8" t="s">
        <v>65</v>
      </c>
      <c r="D1277" s="4">
        <v>2012</v>
      </c>
      <c r="E1277" s="30">
        <f t="shared" si="104"/>
        <v>1.3764333327611287</v>
      </c>
      <c r="F1277" s="31">
        <f t="shared" si="102"/>
        <v>0.73461538553237915</v>
      </c>
      <c r="G1277" s="32">
        <v>1</v>
      </c>
      <c r="H1277" s="32">
        <v>0.4692307710647583</v>
      </c>
      <c r="I1277" s="30">
        <v>0.3084166944026947</v>
      </c>
      <c r="J1277" s="31">
        <f t="shared" si="103"/>
        <v>2.1603175103664398</v>
      </c>
      <c r="K1277" s="32">
        <v>4.7142858505249023</v>
      </c>
      <c r="L1277" s="32">
        <v>0.4166666567325592</v>
      </c>
      <c r="M1277" s="33">
        <v>1.3500000238418579</v>
      </c>
    </row>
    <row r="1278" spans="1:13" x14ac:dyDescent="0.25">
      <c r="A1278" s="11" t="str">
        <f t="shared" si="101"/>
        <v>ESP_2013</v>
      </c>
      <c r="B1278" t="s">
        <v>33</v>
      </c>
      <c r="C1278" s="8" t="s">
        <v>65</v>
      </c>
      <c r="D1278" s="4">
        <v>2013</v>
      </c>
      <c r="E1278" s="30">
        <f t="shared" si="104"/>
        <v>1.3729472160339355</v>
      </c>
      <c r="F1278" s="31">
        <f t="shared" si="102"/>
        <v>0.73461538553237915</v>
      </c>
      <c r="G1278" s="32">
        <v>1</v>
      </c>
      <c r="H1278" s="32">
        <v>0.4692307710647583</v>
      </c>
      <c r="I1278" s="30">
        <v>0.28749999403953552</v>
      </c>
      <c r="J1278" s="31">
        <f t="shared" si="103"/>
        <v>2.1603175103664398</v>
      </c>
      <c r="K1278" s="32">
        <v>4.7142858505249023</v>
      </c>
      <c r="L1278" s="32">
        <v>0.4166666567325592</v>
      </c>
      <c r="M1278" s="33">
        <v>1.3500000238418579</v>
      </c>
    </row>
    <row r="1279" spans="1:13" x14ac:dyDescent="0.25">
      <c r="A1279" s="11" t="str">
        <f t="shared" si="101"/>
        <v>ESP_2014</v>
      </c>
      <c r="B1279" t="s">
        <v>33</v>
      </c>
      <c r="C1279" s="8" t="s">
        <v>65</v>
      </c>
      <c r="D1279" s="4">
        <v>2014</v>
      </c>
      <c r="E1279" s="30">
        <f t="shared" ref="E1279:E1283" si="106">IF(AND(G1279=".",H1279=".",I1279=".",K1279=".",L1279=".",M1279="."),".",AVERAGE(G1279,H1279,I1279,K1279,L1279,M1279))</f>
        <v>1.3702249974012375</v>
      </c>
      <c r="F1279" s="31">
        <f t="shared" si="102"/>
        <v>0.73461538553237915</v>
      </c>
      <c r="G1279" s="32">
        <v>1</v>
      </c>
      <c r="H1279" s="32">
        <v>0.4692307710647583</v>
      </c>
      <c r="I1279" s="30">
        <v>0.28749999403953552</v>
      </c>
      <c r="J1279" s="31">
        <f t="shared" si="103"/>
        <v>2.1548730731010437</v>
      </c>
      <c r="K1279" s="32">
        <v>4.7142858505249023</v>
      </c>
      <c r="L1279" s="32">
        <v>0.40033334493637085</v>
      </c>
      <c r="M1279" s="33">
        <v>1.3500000238418579</v>
      </c>
    </row>
    <row r="1280" spans="1:13" x14ac:dyDescent="0.25">
      <c r="A1280" s="11" t="str">
        <f t="shared" si="101"/>
        <v>ESP_2015</v>
      </c>
      <c r="B1280" t="s">
        <v>33</v>
      </c>
      <c r="C1280" s="8" t="s">
        <v>65</v>
      </c>
      <c r="D1280" s="4">
        <v>2015</v>
      </c>
      <c r="E1280" s="30">
        <f t="shared" si="106"/>
        <v>1.3675027738014858</v>
      </c>
      <c r="F1280" s="31">
        <f t="shared" si="102"/>
        <v>0.73461538553237915</v>
      </c>
      <c r="G1280" s="32">
        <v>1</v>
      </c>
      <c r="H1280" s="32">
        <v>0.4692307710647583</v>
      </c>
      <c r="I1280" s="30">
        <v>0.28749999403953552</v>
      </c>
      <c r="J1280" s="31">
        <f t="shared" si="103"/>
        <v>2.1494286259015403</v>
      </c>
      <c r="K1280" s="32">
        <v>4.7142858505249023</v>
      </c>
      <c r="L1280" s="32">
        <v>0.38400000333786011</v>
      </c>
      <c r="M1280" s="33">
        <v>1.3500000238418579</v>
      </c>
    </row>
    <row r="1281" spans="1:13" x14ac:dyDescent="0.25">
      <c r="A1281" s="11" t="str">
        <f t="shared" si="101"/>
        <v>ESP_2016</v>
      </c>
      <c r="B1281" t="s">
        <v>33</v>
      </c>
      <c r="C1281" s="8" t="s">
        <v>65</v>
      </c>
      <c r="D1281" s="4">
        <v>2016</v>
      </c>
      <c r="E1281" s="30">
        <f t="shared" si="106"/>
        <v>1.3647805502017338</v>
      </c>
      <c r="F1281" s="31">
        <f t="shared" si="102"/>
        <v>0.73461538553237915</v>
      </c>
      <c r="G1281" s="32">
        <v>1</v>
      </c>
      <c r="H1281" s="32">
        <v>0.4692307710647583</v>
      </c>
      <c r="I1281" s="30">
        <v>0.28749999403953552</v>
      </c>
      <c r="J1281" s="31">
        <f t="shared" si="103"/>
        <v>2.1439841787020364</v>
      </c>
      <c r="K1281" s="32">
        <v>4.7142858505249023</v>
      </c>
      <c r="L1281" s="32">
        <v>0.36766666173934937</v>
      </c>
      <c r="M1281" s="33">
        <v>1.3500000238418579</v>
      </c>
    </row>
    <row r="1282" spans="1:13" x14ac:dyDescent="0.25">
      <c r="A1282" s="11" t="str">
        <f t="shared" si="101"/>
        <v>ESP_2017</v>
      </c>
      <c r="B1282" t="s">
        <v>33</v>
      </c>
      <c r="C1282" s="8" t="s">
        <v>65</v>
      </c>
      <c r="D1282" s="4">
        <v>2017</v>
      </c>
      <c r="E1282" s="30">
        <f t="shared" si="106"/>
        <v>1.3620583266019821</v>
      </c>
      <c r="F1282" s="31">
        <f t="shared" si="102"/>
        <v>0.73461538553237915</v>
      </c>
      <c r="G1282" s="32">
        <v>1</v>
      </c>
      <c r="H1282" s="32">
        <v>0.4692307710647583</v>
      </c>
      <c r="I1282" s="30">
        <v>0.28749999403953552</v>
      </c>
      <c r="J1282" s="31">
        <f t="shared" si="103"/>
        <v>2.138539731502533</v>
      </c>
      <c r="K1282" s="32">
        <v>4.7142858505249023</v>
      </c>
      <c r="L1282" s="32">
        <v>0.35133332014083862</v>
      </c>
      <c r="M1282" s="33">
        <v>1.3500000238418579</v>
      </c>
    </row>
    <row r="1283" spans="1:13" x14ac:dyDescent="0.25">
      <c r="A1283" s="11" t="str">
        <f t="shared" si="101"/>
        <v>ESP_2018</v>
      </c>
      <c r="B1283" t="s">
        <v>33</v>
      </c>
      <c r="C1283" s="8" t="s">
        <v>65</v>
      </c>
      <c r="D1283" s="4">
        <v>2018</v>
      </c>
      <c r="E1283" s="30">
        <f t="shared" si="106"/>
        <v>1.351002777616183</v>
      </c>
      <c r="F1283" s="31">
        <f t="shared" si="102"/>
        <v>0.73461538553237915</v>
      </c>
      <c r="G1283" s="32">
        <v>1</v>
      </c>
      <c r="H1283" s="32">
        <v>0.4692307710647583</v>
      </c>
      <c r="I1283" s="30">
        <v>0.23750001192092896</v>
      </c>
      <c r="J1283" s="31">
        <f t="shared" si="103"/>
        <v>2.1330952942371368</v>
      </c>
      <c r="K1283" s="32">
        <v>4.7142858505249023</v>
      </c>
      <c r="L1283" s="32">
        <v>0.33500000834465027</v>
      </c>
      <c r="M1283" s="33">
        <v>1.3500000238418579</v>
      </c>
    </row>
    <row r="1284" spans="1:13" x14ac:dyDescent="0.25">
      <c r="A1284" s="11" t="str">
        <f t="shared" si="101"/>
        <v>SWE_1975</v>
      </c>
      <c r="B1284" s="14" t="s">
        <v>34</v>
      </c>
      <c r="C1284" s="7" t="s">
        <v>66</v>
      </c>
      <c r="D1284" s="6">
        <v>1975</v>
      </c>
      <c r="E1284" s="34">
        <f t="shared" si="104"/>
        <v>4.8225945711135862</v>
      </c>
      <c r="F1284" s="35">
        <f t="shared" si="102"/>
        <v>5.328125</v>
      </c>
      <c r="G1284" s="36">
        <v>5.328125</v>
      </c>
      <c r="H1284" s="36" t="s">
        <v>114</v>
      </c>
      <c r="I1284" s="34">
        <v>5.9031333923339844</v>
      </c>
      <c r="J1284" s="35">
        <f t="shared" si="103"/>
        <v>4.2939048210779829</v>
      </c>
      <c r="K1284" s="36">
        <v>6</v>
      </c>
      <c r="L1284" s="36">
        <v>5.3460001945495605</v>
      </c>
      <c r="M1284" s="37">
        <v>1.5357142686843872</v>
      </c>
    </row>
    <row r="1285" spans="1:13" x14ac:dyDescent="0.25">
      <c r="A1285" s="11" t="str">
        <f t="shared" si="101"/>
        <v>SWE_1976</v>
      </c>
      <c r="B1285" t="s">
        <v>34</v>
      </c>
      <c r="C1285" s="7" t="s">
        <v>66</v>
      </c>
      <c r="D1285" s="6">
        <v>1976</v>
      </c>
      <c r="E1285" s="34">
        <f t="shared" si="104"/>
        <v>4.8225945711135862</v>
      </c>
      <c r="F1285" s="35">
        <f t="shared" si="102"/>
        <v>5.328125</v>
      </c>
      <c r="G1285" s="36">
        <v>5.328125</v>
      </c>
      <c r="H1285" s="36" t="s">
        <v>114</v>
      </c>
      <c r="I1285" s="34">
        <v>5.9031333923339844</v>
      </c>
      <c r="J1285" s="35">
        <f t="shared" si="103"/>
        <v>4.2939048210779829</v>
      </c>
      <c r="K1285" s="36">
        <v>6</v>
      </c>
      <c r="L1285" s="36">
        <v>5.3460001945495605</v>
      </c>
      <c r="M1285" s="37">
        <v>1.5357142686843872</v>
      </c>
    </row>
    <row r="1286" spans="1:13" x14ac:dyDescent="0.25">
      <c r="A1286" s="11" t="str">
        <f t="shared" si="101"/>
        <v>SWE_1977</v>
      </c>
      <c r="B1286" t="s">
        <v>34</v>
      </c>
      <c r="C1286" s="7" t="s">
        <v>66</v>
      </c>
      <c r="D1286" s="6">
        <v>1977</v>
      </c>
      <c r="E1286" s="34">
        <f t="shared" si="104"/>
        <v>4.8225945711135862</v>
      </c>
      <c r="F1286" s="35">
        <f t="shared" si="102"/>
        <v>5.328125</v>
      </c>
      <c r="G1286" s="36">
        <v>5.328125</v>
      </c>
      <c r="H1286" s="36" t="s">
        <v>114</v>
      </c>
      <c r="I1286" s="34">
        <v>5.9031333923339844</v>
      </c>
      <c r="J1286" s="35">
        <f t="shared" si="103"/>
        <v>4.2939048210779829</v>
      </c>
      <c r="K1286" s="36">
        <v>6</v>
      </c>
      <c r="L1286" s="36">
        <v>5.3460001945495605</v>
      </c>
      <c r="M1286" s="37">
        <v>1.5357142686843872</v>
      </c>
    </row>
    <row r="1287" spans="1:13" x14ac:dyDescent="0.25">
      <c r="A1287" s="11" t="str">
        <f t="shared" si="101"/>
        <v>SWE_1978</v>
      </c>
      <c r="B1287" t="s">
        <v>34</v>
      </c>
      <c r="C1287" s="7" t="s">
        <v>66</v>
      </c>
      <c r="D1287" s="6">
        <v>1978</v>
      </c>
      <c r="E1287" s="34">
        <f t="shared" si="104"/>
        <v>4.8225945711135862</v>
      </c>
      <c r="F1287" s="35">
        <f t="shared" si="102"/>
        <v>5.328125</v>
      </c>
      <c r="G1287" s="36">
        <v>5.328125</v>
      </c>
      <c r="H1287" s="36" t="s">
        <v>114</v>
      </c>
      <c r="I1287" s="34">
        <v>5.9031333923339844</v>
      </c>
      <c r="J1287" s="35">
        <f t="shared" si="103"/>
        <v>4.2939048210779829</v>
      </c>
      <c r="K1287" s="36">
        <v>6</v>
      </c>
      <c r="L1287" s="36">
        <v>5.3460001945495605</v>
      </c>
      <c r="M1287" s="37">
        <v>1.5357142686843872</v>
      </c>
    </row>
    <row r="1288" spans="1:13" x14ac:dyDescent="0.25">
      <c r="A1288" s="11" t="str">
        <f t="shared" si="101"/>
        <v>SWE_1979</v>
      </c>
      <c r="B1288" t="s">
        <v>34</v>
      </c>
      <c r="C1288" s="7" t="s">
        <v>66</v>
      </c>
      <c r="D1288" s="6">
        <v>1979</v>
      </c>
      <c r="E1288" s="34">
        <f t="shared" si="104"/>
        <v>4.8225945711135862</v>
      </c>
      <c r="F1288" s="35">
        <f t="shared" si="102"/>
        <v>5.328125</v>
      </c>
      <c r="G1288" s="36">
        <v>5.328125</v>
      </c>
      <c r="H1288" s="36" t="s">
        <v>114</v>
      </c>
      <c r="I1288" s="34">
        <v>5.9031333923339844</v>
      </c>
      <c r="J1288" s="35">
        <f t="shared" si="103"/>
        <v>4.2939048210779829</v>
      </c>
      <c r="K1288" s="36">
        <v>6</v>
      </c>
      <c r="L1288" s="36">
        <v>5.3460001945495605</v>
      </c>
      <c r="M1288" s="37">
        <v>1.5357142686843872</v>
      </c>
    </row>
    <row r="1289" spans="1:13" x14ac:dyDescent="0.25">
      <c r="A1289" s="11" t="str">
        <f t="shared" ref="A1289:A1352" si="107">B1289&amp;"_"&amp;D1289</f>
        <v>SWE_1980</v>
      </c>
      <c r="B1289" t="s">
        <v>34</v>
      </c>
      <c r="C1289" s="7" t="s">
        <v>66</v>
      </c>
      <c r="D1289" s="6">
        <v>1980</v>
      </c>
      <c r="E1289" s="34">
        <f t="shared" si="104"/>
        <v>4.8225945711135862</v>
      </c>
      <c r="F1289" s="35">
        <f t="shared" ref="F1289:F1352" si="108">AVERAGE(G1289:H1289)</f>
        <v>5.328125</v>
      </c>
      <c r="G1289" s="36">
        <v>5.328125</v>
      </c>
      <c r="H1289" s="36" t="s">
        <v>114</v>
      </c>
      <c r="I1289" s="34">
        <v>5.9031333923339844</v>
      </c>
      <c r="J1289" s="35">
        <f t="shared" ref="J1289:J1352" si="109">AVERAGE(K1289:M1289)</f>
        <v>4.2939048210779829</v>
      </c>
      <c r="K1289" s="36">
        <v>6</v>
      </c>
      <c r="L1289" s="36">
        <v>5.3460001945495605</v>
      </c>
      <c r="M1289" s="37">
        <v>1.5357142686843872</v>
      </c>
    </row>
    <row r="1290" spans="1:13" x14ac:dyDescent="0.25">
      <c r="A1290" s="11" t="str">
        <f t="shared" si="107"/>
        <v>SWE_1981</v>
      </c>
      <c r="B1290" t="s">
        <v>34</v>
      </c>
      <c r="C1290" s="7" t="s">
        <v>66</v>
      </c>
      <c r="D1290" s="6">
        <v>1981</v>
      </c>
      <c r="E1290" s="34">
        <f t="shared" si="104"/>
        <v>4.8225945711135862</v>
      </c>
      <c r="F1290" s="35">
        <f t="shared" si="108"/>
        <v>5.328125</v>
      </c>
      <c r="G1290" s="36">
        <v>5.328125</v>
      </c>
      <c r="H1290" s="36" t="s">
        <v>114</v>
      </c>
      <c r="I1290" s="34">
        <v>5.9031333923339844</v>
      </c>
      <c r="J1290" s="35">
        <f t="shared" si="109"/>
        <v>4.2939048210779829</v>
      </c>
      <c r="K1290" s="36">
        <v>6</v>
      </c>
      <c r="L1290" s="36">
        <v>5.3460001945495605</v>
      </c>
      <c r="M1290" s="37">
        <v>1.5357142686843872</v>
      </c>
    </row>
    <row r="1291" spans="1:13" x14ac:dyDescent="0.25">
      <c r="A1291" s="11" t="str">
        <f t="shared" si="107"/>
        <v>SWE_1982</v>
      </c>
      <c r="B1291" t="s">
        <v>34</v>
      </c>
      <c r="C1291" s="7" t="s">
        <v>66</v>
      </c>
      <c r="D1291" s="6">
        <v>1982</v>
      </c>
      <c r="E1291" s="34">
        <f t="shared" si="104"/>
        <v>4.8225945711135862</v>
      </c>
      <c r="F1291" s="35">
        <f t="shared" si="108"/>
        <v>5.328125</v>
      </c>
      <c r="G1291" s="36">
        <v>5.328125</v>
      </c>
      <c r="H1291" s="36" t="s">
        <v>114</v>
      </c>
      <c r="I1291" s="34">
        <v>5.9031333923339844</v>
      </c>
      <c r="J1291" s="35">
        <f t="shared" si="109"/>
        <v>4.2939048210779829</v>
      </c>
      <c r="K1291" s="36">
        <v>6</v>
      </c>
      <c r="L1291" s="36">
        <v>5.3460001945495605</v>
      </c>
      <c r="M1291" s="37">
        <v>1.5357142686843872</v>
      </c>
    </row>
    <row r="1292" spans="1:13" x14ac:dyDescent="0.25">
      <c r="A1292" s="11" t="str">
        <f t="shared" si="107"/>
        <v>SWE_1983</v>
      </c>
      <c r="B1292" t="s">
        <v>34</v>
      </c>
      <c r="C1292" s="7" t="s">
        <v>66</v>
      </c>
      <c r="D1292" s="6">
        <v>1983</v>
      </c>
      <c r="E1292" s="34">
        <f t="shared" si="104"/>
        <v>4.8225945711135862</v>
      </c>
      <c r="F1292" s="35">
        <f t="shared" si="108"/>
        <v>5.328125</v>
      </c>
      <c r="G1292" s="36">
        <v>5.328125</v>
      </c>
      <c r="H1292" s="36" t="s">
        <v>114</v>
      </c>
      <c r="I1292" s="34">
        <v>5.9031333923339844</v>
      </c>
      <c r="J1292" s="35">
        <f t="shared" si="109"/>
        <v>4.2939048210779829</v>
      </c>
      <c r="K1292" s="36">
        <v>6</v>
      </c>
      <c r="L1292" s="36">
        <v>5.3460001945495605</v>
      </c>
      <c r="M1292" s="37">
        <v>1.5357142686843872</v>
      </c>
    </row>
    <row r="1293" spans="1:13" x14ac:dyDescent="0.25">
      <c r="A1293" s="11" t="str">
        <f t="shared" si="107"/>
        <v>SWE_1984</v>
      </c>
      <c r="B1293" t="s">
        <v>34</v>
      </c>
      <c r="C1293" s="7" t="s">
        <v>66</v>
      </c>
      <c r="D1293" s="6">
        <v>1984</v>
      </c>
      <c r="E1293" s="34">
        <f t="shared" si="104"/>
        <v>4.8225945711135862</v>
      </c>
      <c r="F1293" s="35">
        <f t="shared" si="108"/>
        <v>5.328125</v>
      </c>
      <c r="G1293" s="36">
        <v>5.328125</v>
      </c>
      <c r="H1293" s="36" t="s">
        <v>114</v>
      </c>
      <c r="I1293" s="34">
        <v>5.9031333923339844</v>
      </c>
      <c r="J1293" s="35">
        <f t="shared" si="109"/>
        <v>4.2939048210779829</v>
      </c>
      <c r="K1293" s="36">
        <v>6</v>
      </c>
      <c r="L1293" s="36">
        <v>5.3460001945495605</v>
      </c>
      <c r="M1293" s="37">
        <v>1.5357142686843872</v>
      </c>
    </row>
    <row r="1294" spans="1:13" x14ac:dyDescent="0.25">
      <c r="A1294" s="11" t="str">
        <f t="shared" si="107"/>
        <v>SWE_1985</v>
      </c>
      <c r="B1294" t="s">
        <v>34</v>
      </c>
      <c r="C1294" s="7" t="s">
        <v>66</v>
      </c>
      <c r="D1294" s="6">
        <v>1985</v>
      </c>
      <c r="E1294" s="34">
        <f t="shared" si="104"/>
        <v>4.5430275400479632</v>
      </c>
      <c r="F1294" s="35">
        <f t="shared" si="108"/>
        <v>4.2366586923599243</v>
      </c>
      <c r="G1294" s="36">
        <v>5.328125</v>
      </c>
      <c r="H1294" s="36">
        <v>3.1451923847198486</v>
      </c>
      <c r="I1294" s="34">
        <v>5.9031333923339844</v>
      </c>
      <c r="J1294" s="35">
        <f t="shared" si="109"/>
        <v>4.2939048210779829</v>
      </c>
      <c r="K1294" s="36">
        <v>6</v>
      </c>
      <c r="L1294" s="36">
        <v>5.3460001945495605</v>
      </c>
      <c r="M1294" s="37">
        <v>1.5357142686843872</v>
      </c>
    </row>
    <row r="1295" spans="1:13" x14ac:dyDescent="0.25">
      <c r="A1295" s="11" t="str">
        <f t="shared" si="107"/>
        <v>SWE_1986</v>
      </c>
      <c r="B1295" t="s">
        <v>34</v>
      </c>
      <c r="C1295" s="7" t="s">
        <v>66</v>
      </c>
      <c r="D1295" s="6">
        <v>1986</v>
      </c>
      <c r="E1295" s="34">
        <f t="shared" si="104"/>
        <v>4.4162682493527727</v>
      </c>
      <c r="F1295" s="35">
        <f t="shared" si="108"/>
        <v>4.2366586923599243</v>
      </c>
      <c r="G1295" s="36">
        <v>5.328125</v>
      </c>
      <c r="H1295" s="36">
        <v>3.1451923847198486</v>
      </c>
      <c r="I1295" s="34">
        <v>5.1425776481628418</v>
      </c>
      <c r="J1295" s="35">
        <f t="shared" si="109"/>
        <v>4.2939048210779829</v>
      </c>
      <c r="K1295" s="36">
        <v>6</v>
      </c>
      <c r="L1295" s="36">
        <v>5.3460001945495605</v>
      </c>
      <c r="M1295" s="37">
        <v>1.5357142686843872</v>
      </c>
    </row>
    <row r="1296" spans="1:13" x14ac:dyDescent="0.25">
      <c r="A1296" s="11" t="str">
        <f t="shared" si="107"/>
        <v>SWE_1987</v>
      </c>
      <c r="B1296" t="s">
        <v>34</v>
      </c>
      <c r="C1296" s="7" t="s">
        <v>66</v>
      </c>
      <c r="D1296" s="6">
        <v>1987</v>
      </c>
      <c r="E1296" s="34">
        <f t="shared" si="104"/>
        <v>4.2895090381304426</v>
      </c>
      <c r="F1296" s="35">
        <f t="shared" si="108"/>
        <v>4.2366586923599243</v>
      </c>
      <c r="G1296" s="36">
        <v>5.328125</v>
      </c>
      <c r="H1296" s="36">
        <v>3.1451923847198486</v>
      </c>
      <c r="I1296" s="34">
        <v>5.1320223808288574</v>
      </c>
      <c r="J1296" s="35">
        <f t="shared" si="109"/>
        <v>4.0439048210779829</v>
      </c>
      <c r="K1296" s="36">
        <v>6</v>
      </c>
      <c r="L1296" s="36">
        <v>5.3460001945495605</v>
      </c>
      <c r="M1296" s="37">
        <v>0.78571426868438721</v>
      </c>
    </row>
    <row r="1297" spans="1:13" x14ac:dyDescent="0.25">
      <c r="A1297" s="11" t="str">
        <f t="shared" si="107"/>
        <v>SWE_1988</v>
      </c>
      <c r="B1297" t="s">
        <v>34</v>
      </c>
      <c r="C1297" s="7" t="s">
        <v>66</v>
      </c>
      <c r="D1297" s="6">
        <v>1988</v>
      </c>
      <c r="E1297" s="34">
        <f t="shared" si="104"/>
        <v>4.1627497474352522</v>
      </c>
      <c r="F1297" s="35">
        <f t="shared" si="108"/>
        <v>4.2366586923599243</v>
      </c>
      <c r="G1297" s="36">
        <v>5.328125</v>
      </c>
      <c r="H1297" s="36">
        <v>3.1451923847198486</v>
      </c>
      <c r="I1297" s="34">
        <v>5.1214666366577148</v>
      </c>
      <c r="J1297" s="35">
        <f t="shared" si="109"/>
        <v>3.7939048210779824</v>
      </c>
      <c r="K1297" s="36">
        <v>5.25</v>
      </c>
      <c r="L1297" s="36">
        <v>5.3460001945495605</v>
      </c>
      <c r="M1297" s="37">
        <v>0.78571426868438721</v>
      </c>
    </row>
    <row r="1298" spans="1:13" x14ac:dyDescent="0.25">
      <c r="A1298" s="11" t="str">
        <f t="shared" si="107"/>
        <v>SWE_1989</v>
      </c>
      <c r="B1298" t="s">
        <v>34</v>
      </c>
      <c r="C1298" s="7" t="s">
        <v>66</v>
      </c>
      <c r="D1298" s="6">
        <v>1989</v>
      </c>
      <c r="E1298" s="34">
        <f t="shared" si="104"/>
        <v>4.1609904567400617</v>
      </c>
      <c r="F1298" s="35">
        <f t="shared" si="108"/>
        <v>4.2366586923599243</v>
      </c>
      <c r="G1298" s="36">
        <v>5.328125</v>
      </c>
      <c r="H1298" s="36">
        <v>3.1451923847198486</v>
      </c>
      <c r="I1298" s="34">
        <v>5.1109108924865723</v>
      </c>
      <c r="J1298" s="35">
        <f t="shared" si="109"/>
        <v>3.7939048210779824</v>
      </c>
      <c r="K1298" s="36">
        <v>5.25</v>
      </c>
      <c r="L1298" s="36">
        <v>5.3460001945495605</v>
      </c>
      <c r="M1298" s="37">
        <v>0.78571426868438721</v>
      </c>
    </row>
    <row r="1299" spans="1:13" x14ac:dyDescent="0.25">
      <c r="A1299" s="11" t="str">
        <f t="shared" si="107"/>
        <v>SWE_1990</v>
      </c>
      <c r="B1299" t="s">
        <v>34</v>
      </c>
      <c r="C1299" s="7" t="s">
        <v>66</v>
      </c>
      <c r="D1299" s="6">
        <v>1990</v>
      </c>
      <c r="E1299" s="34">
        <f t="shared" si="104"/>
        <v>4.2592312296231585</v>
      </c>
      <c r="F1299" s="35">
        <f t="shared" si="108"/>
        <v>4.5366586446762085</v>
      </c>
      <c r="G1299" s="36">
        <v>5.328125</v>
      </c>
      <c r="H1299" s="36">
        <v>3.745192289352417</v>
      </c>
      <c r="I1299" s="34">
        <v>5.1003556251525879</v>
      </c>
      <c r="J1299" s="35">
        <f t="shared" si="109"/>
        <v>3.7939048210779824</v>
      </c>
      <c r="K1299" s="36">
        <v>5.25</v>
      </c>
      <c r="L1299" s="36">
        <v>5.3460001945495605</v>
      </c>
      <c r="M1299" s="37">
        <v>0.78571426868438721</v>
      </c>
    </row>
    <row r="1300" spans="1:13" x14ac:dyDescent="0.25">
      <c r="A1300" s="11" t="str">
        <f t="shared" si="107"/>
        <v>SWE_1991</v>
      </c>
      <c r="B1300" t="s">
        <v>34</v>
      </c>
      <c r="C1300" s="7" t="s">
        <v>66</v>
      </c>
      <c r="D1300" s="6">
        <v>1991</v>
      </c>
      <c r="E1300" s="34">
        <f t="shared" si="104"/>
        <v>4.0352496902147932</v>
      </c>
      <c r="F1300" s="35">
        <f t="shared" si="108"/>
        <v>4.3699918985366821</v>
      </c>
      <c r="G1300" s="36">
        <v>4.9947915077209473</v>
      </c>
      <c r="H1300" s="36">
        <v>3.745192289352417</v>
      </c>
      <c r="I1300" s="34">
        <v>5.0897998809814453</v>
      </c>
      <c r="J1300" s="35">
        <f t="shared" si="109"/>
        <v>3.4605714877446494</v>
      </c>
      <c r="K1300" s="36">
        <v>5.25</v>
      </c>
      <c r="L1300" s="36">
        <v>4.3460001945495605</v>
      </c>
      <c r="M1300" s="37">
        <v>0.78571426868438721</v>
      </c>
    </row>
    <row r="1301" spans="1:13" x14ac:dyDescent="0.25">
      <c r="A1301" s="11" t="str">
        <f t="shared" si="107"/>
        <v>SWE_1992</v>
      </c>
      <c r="B1301" t="s">
        <v>34</v>
      </c>
      <c r="C1301" s="7" t="s">
        <v>66</v>
      </c>
      <c r="D1301" s="6">
        <v>1992</v>
      </c>
      <c r="E1301" s="34">
        <f t="shared" si="104"/>
        <v>3.51960160334905</v>
      </c>
      <c r="F1301" s="35">
        <f t="shared" si="108"/>
        <v>4.2033253908157349</v>
      </c>
      <c r="G1301" s="36">
        <v>4.6614584922790527</v>
      </c>
      <c r="H1301" s="36">
        <v>3.745192289352417</v>
      </c>
      <c r="I1301" s="34">
        <v>3.3292446136474609</v>
      </c>
      <c r="J1301" s="35">
        <f t="shared" si="109"/>
        <v>3.1272380749384561</v>
      </c>
      <c r="K1301" s="36">
        <v>5.25</v>
      </c>
      <c r="L1301" s="36">
        <v>3.3459999561309814</v>
      </c>
      <c r="M1301" s="37">
        <v>0.78571426868438721</v>
      </c>
    </row>
    <row r="1302" spans="1:13" x14ac:dyDescent="0.25">
      <c r="A1302" s="11" t="str">
        <f t="shared" si="107"/>
        <v>SWE_1993</v>
      </c>
      <c r="B1302" t="s">
        <v>34</v>
      </c>
      <c r="C1302" s="7" t="s">
        <v>66</v>
      </c>
      <c r="D1302" s="6">
        <v>1993</v>
      </c>
      <c r="E1302" s="34">
        <f t="shared" si="104"/>
        <v>3.5137312213579812</v>
      </c>
      <c r="F1302" s="35">
        <f t="shared" si="108"/>
        <v>4.2033253908157349</v>
      </c>
      <c r="G1302" s="36">
        <v>4.6614584922790527</v>
      </c>
      <c r="H1302" s="36">
        <v>3.745192289352417</v>
      </c>
      <c r="I1302" s="34">
        <v>3.2940223217010498</v>
      </c>
      <c r="J1302" s="35">
        <f t="shared" si="109"/>
        <v>3.1272380749384561</v>
      </c>
      <c r="K1302" s="36">
        <v>5.25</v>
      </c>
      <c r="L1302" s="36">
        <v>3.3459999561309814</v>
      </c>
      <c r="M1302" s="37">
        <v>0.78571426868438721</v>
      </c>
    </row>
    <row r="1303" spans="1:13" x14ac:dyDescent="0.25">
      <c r="A1303" s="11" t="str">
        <f t="shared" si="107"/>
        <v>SWE_1994</v>
      </c>
      <c r="B1303" t="s">
        <v>34</v>
      </c>
      <c r="C1303" s="7" t="s">
        <v>66</v>
      </c>
      <c r="D1303" s="6">
        <v>1994</v>
      </c>
      <c r="E1303" s="34">
        <f t="shared" si="104"/>
        <v>3.5077497363090515</v>
      </c>
      <c r="F1303" s="35">
        <f t="shared" si="108"/>
        <v>4.2033253908157349</v>
      </c>
      <c r="G1303" s="36">
        <v>4.6614584922790527</v>
      </c>
      <c r="H1303" s="36">
        <v>3.745192289352417</v>
      </c>
      <c r="I1303" s="34">
        <v>3.2581334114074707</v>
      </c>
      <c r="J1303" s="35">
        <f t="shared" si="109"/>
        <v>3.1272380749384561</v>
      </c>
      <c r="K1303" s="36">
        <v>5.25</v>
      </c>
      <c r="L1303" s="36">
        <v>3.3459999561309814</v>
      </c>
      <c r="M1303" s="37">
        <v>0.78571426868438721</v>
      </c>
    </row>
    <row r="1304" spans="1:13" x14ac:dyDescent="0.25">
      <c r="A1304" s="11" t="str">
        <f t="shared" si="107"/>
        <v>SWE_1995</v>
      </c>
      <c r="B1304" t="s">
        <v>34</v>
      </c>
      <c r="C1304" s="7" t="s">
        <v>66</v>
      </c>
      <c r="D1304" s="6">
        <v>1995</v>
      </c>
      <c r="E1304" s="34">
        <f t="shared" si="104"/>
        <v>3.0718237360318503</v>
      </c>
      <c r="F1304" s="35">
        <f t="shared" si="108"/>
        <v>3.6691585779190063</v>
      </c>
      <c r="G1304" s="36">
        <v>4.328125</v>
      </c>
      <c r="H1304" s="36">
        <v>3.0101921558380127</v>
      </c>
      <c r="I1304" s="34">
        <v>2.7109110355377197</v>
      </c>
      <c r="J1304" s="35">
        <f t="shared" si="109"/>
        <v>2.793904741605123</v>
      </c>
      <c r="K1304" s="36">
        <v>5.25</v>
      </c>
      <c r="L1304" s="36">
        <v>2.3459999561309814</v>
      </c>
      <c r="M1304" s="37">
        <v>0.78571426868438721</v>
      </c>
    </row>
    <row r="1305" spans="1:13" x14ac:dyDescent="0.25">
      <c r="A1305" s="11" t="str">
        <f t="shared" si="107"/>
        <v>SWE_1996</v>
      </c>
      <c r="B1305" t="s">
        <v>34</v>
      </c>
      <c r="C1305" s="7" t="s">
        <v>66</v>
      </c>
      <c r="D1305" s="6">
        <v>1996</v>
      </c>
      <c r="E1305" s="34">
        <f t="shared" ref="E1305:E1378" si="110">IF(AND(G1305=".",H1305=".",I1305=".",K1305=".",L1305=".",M1305="."),".",AVERAGE(G1305,H1305,I1305,K1305,L1305,M1305))</f>
        <v>2.7595089475313821</v>
      </c>
      <c r="F1305" s="35">
        <f t="shared" si="108"/>
        <v>3.0024919509887695</v>
      </c>
      <c r="G1305" s="36">
        <v>2.9947917461395264</v>
      </c>
      <c r="H1305" s="36">
        <v>3.0101921558380127</v>
      </c>
      <c r="I1305" s="34">
        <v>2.6703555583953857</v>
      </c>
      <c r="J1305" s="35">
        <f t="shared" si="109"/>
        <v>2.6272380749384561</v>
      </c>
      <c r="K1305" s="36">
        <v>4.75</v>
      </c>
      <c r="L1305" s="36">
        <v>2.3459999561309814</v>
      </c>
      <c r="M1305" s="37">
        <v>0.78571426868438721</v>
      </c>
    </row>
    <row r="1306" spans="1:13" x14ac:dyDescent="0.25">
      <c r="A1306" s="11" t="str">
        <f t="shared" si="107"/>
        <v>SWE_1997</v>
      </c>
      <c r="B1306" t="s">
        <v>34</v>
      </c>
      <c r="C1306" s="7" t="s">
        <v>66</v>
      </c>
      <c r="D1306" s="6">
        <v>1997</v>
      </c>
      <c r="E1306" s="34">
        <f t="shared" si="110"/>
        <v>2.7499719262123108</v>
      </c>
      <c r="F1306" s="35">
        <f t="shared" si="108"/>
        <v>3.0024919509887695</v>
      </c>
      <c r="G1306" s="36">
        <v>2.9947917461395264</v>
      </c>
      <c r="H1306" s="36">
        <v>3.0101921558380127</v>
      </c>
      <c r="I1306" s="34">
        <v>2.613133430480957</v>
      </c>
      <c r="J1306" s="35">
        <f t="shared" si="109"/>
        <v>2.6272380749384561</v>
      </c>
      <c r="K1306" s="36">
        <v>4.75</v>
      </c>
      <c r="L1306" s="36">
        <v>2.3459999561309814</v>
      </c>
      <c r="M1306" s="37">
        <v>0.78571426868438721</v>
      </c>
    </row>
    <row r="1307" spans="1:13" x14ac:dyDescent="0.25">
      <c r="A1307" s="11" t="str">
        <f t="shared" si="107"/>
        <v>SWE_1998</v>
      </c>
      <c r="B1307" t="s">
        <v>34</v>
      </c>
      <c r="C1307" s="7" t="s">
        <v>66</v>
      </c>
      <c r="D1307" s="6">
        <v>1998</v>
      </c>
      <c r="E1307" s="34">
        <f t="shared" si="110"/>
        <v>2.5038608113924661</v>
      </c>
      <c r="F1307" s="35">
        <f t="shared" si="108"/>
        <v>2.9191585779190063</v>
      </c>
      <c r="G1307" s="36">
        <v>2.828125</v>
      </c>
      <c r="H1307" s="36">
        <v>3.0101921558380127</v>
      </c>
      <c r="I1307" s="34">
        <v>2.553133487701416</v>
      </c>
      <c r="J1307" s="35">
        <f t="shared" si="109"/>
        <v>2.2105714082717896</v>
      </c>
      <c r="K1307" s="36">
        <v>3.5</v>
      </c>
      <c r="L1307" s="36">
        <v>2.3459999561309814</v>
      </c>
      <c r="M1307" s="37">
        <v>0.78571426868438721</v>
      </c>
    </row>
    <row r="1308" spans="1:13" x14ac:dyDescent="0.25">
      <c r="A1308" s="11" t="str">
        <f t="shared" si="107"/>
        <v>SWE_1999</v>
      </c>
      <c r="B1308" t="s">
        <v>34</v>
      </c>
      <c r="C1308" s="7" t="s">
        <v>66</v>
      </c>
      <c r="D1308" s="6">
        <v>1999</v>
      </c>
      <c r="E1308" s="34">
        <f t="shared" si="110"/>
        <v>2.4689719080924988</v>
      </c>
      <c r="F1308" s="35">
        <f t="shared" si="108"/>
        <v>2.9191585779190063</v>
      </c>
      <c r="G1308" s="36">
        <v>2.828125</v>
      </c>
      <c r="H1308" s="36">
        <v>3.0101921558380127</v>
      </c>
      <c r="I1308" s="34">
        <v>2.3438000679016113</v>
      </c>
      <c r="J1308" s="35">
        <f t="shared" si="109"/>
        <v>2.2105714082717896</v>
      </c>
      <c r="K1308" s="36">
        <v>3.5</v>
      </c>
      <c r="L1308" s="36">
        <v>2.3459999561309814</v>
      </c>
      <c r="M1308" s="37">
        <v>0.78571426868438721</v>
      </c>
    </row>
    <row r="1309" spans="1:13" x14ac:dyDescent="0.25">
      <c r="A1309" s="11" t="str">
        <f t="shared" si="107"/>
        <v>SWE_2000</v>
      </c>
      <c r="B1309" t="s">
        <v>34</v>
      </c>
      <c r="C1309" s="7" t="s">
        <v>66</v>
      </c>
      <c r="D1309" s="6">
        <v>2000</v>
      </c>
      <c r="E1309" s="34">
        <f t="shared" si="110"/>
        <v>2.2617566386858621</v>
      </c>
      <c r="F1309" s="35">
        <f t="shared" si="108"/>
        <v>2.4188461303710938</v>
      </c>
      <c r="G1309" s="36">
        <v>2.75</v>
      </c>
      <c r="H1309" s="36">
        <v>2.0876922607421875</v>
      </c>
      <c r="I1309" s="34">
        <v>2.1011333465576172</v>
      </c>
      <c r="J1309" s="35">
        <f t="shared" si="109"/>
        <v>2.2105714082717896</v>
      </c>
      <c r="K1309" s="36">
        <v>3.5</v>
      </c>
      <c r="L1309" s="36">
        <v>2.3459999561309814</v>
      </c>
      <c r="M1309" s="37">
        <v>0.78571426868438721</v>
      </c>
    </row>
    <row r="1310" spans="1:13" x14ac:dyDescent="0.25">
      <c r="A1310" s="11" t="str">
        <f t="shared" si="107"/>
        <v>SWE_2001</v>
      </c>
      <c r="B1310" t="s">
        <v>34</v>
      </c>
      <c r="C1310" s="7" t="s">
        <v>66</v>
      </c>
      <c r="D1310" s="6">
        <v>2001</v>
      </c>
      <c r="E1310" s="34">
        <f t="shared" si="110"/>
        <v>1.9524789055188496</v>
      </c>
      <c r="F1310" s="35">
        <f t="shared" si="108"/>
        <v>2.0413461923599243</v>
      </c>
      <c r="G1310" s="36">
        <v>2</v>
      </c>
      <c r="H1310" s="36">
        <v>2.0826923847198486</v>
      </c>
      <c r="I1310" s="34">
        <v>1.8584667444229126</v>
      </c>
      <c r="J1310" s="35">
        <f t="shared" si="109"/>
        <v>1.924571434656779</v>
      </c>
      <c r="K1310" s="36">
        <v>3.5</v>
      </c>
      <c r="L1310" s="36">
        <v>1.4880000352859497</v>
      </c>
      <c r="M1310" s="37">
        <v>0.78571426868438721</v>
      </c>
    </row>
    <row r="1311" spans="1:13" x14ac:dyDescent="0.25">
      <c r="A1311" s="11" t="str">
        <f t="shared" si="107"/>
        <v>SWE_2002</v>
      </c>
      <c r="B1311" t="s">
        <v>34</v>
      </c>
      <c r="C1311" s="7" t="s">
        <v>66</v>
      </c>
      <c r="D1311" s="6">
        <v>2002</v>
      </c>
      <c r="E1311" s="34">
        <f t="shared" si="110"/>
        <v>1.781090001265208</v>
      </c>
      <c r="F1311" s="35">
        <f t="shared" si="108"/>
        <v>1.6563462018966675</v>
      </c>
      <c r="G1311" s="36">
        <v>2</v>
      </c>
      <c r="H1311" s="36">
        <v>1.312692403793335</v>
      </c>
      <c r="I1311" s="34">
        <v>1.6001332998275757</v>
      </c>
      <c r="J1311" s="35">
        <f t="shared" si="109"/>
        <v>1.924571434656779</v>
      </c>
      <c r="K1311" s="36">
        <v>3.5</v>
      </c>
      <c r="L1311" s="36">
        <v>1.4880000352859497</v>
      </c>
      <c r="M1311" s="37">
        <v>0.78571426868438721</v>
      </c>
    </row>
    <row r="1312" spans="1:13" x14ac:dyDescent="0.25">
      <c r="A1312" s="11" t="str">
        <f t="shared" si="107"/>
        <v>SWE_2003</v>
      </c>
      <c r="B1312" t="s">
        <v>34</v>
      </c>
      <c r="C1312" s="7" t="s">
        <v>66</v>
      </c>
      <c r="D1312" s="6">
        <v>2003</v>
      </c>
      <c r="E1312" s="34">
        <f t="shared" si="110"/>
        <v>1.7363677620887756</v>
      </c>
      <c r="F1312" s="35">
        <f t="shared" si="108"/>
        <v>1.6513460874557495</v>
      </c>
      <c r="G1312" s="36">
        <v>2</v>
      </c>
      <c r="H1312" s="36">
        <v>1.302692174911499</v>
      </c>
      <c r="I1312" s="34">
        <v>1.3418000936508179</v>
      </c>
      <c r="J1312" s="35">
        <f t="shared" si="109"/>
        <v>1.924571434656779</v>
      </c>
      <c r="K1312" s="36">
        <v>3.5</v>
      </c>
      <c r="L1312" s="36">
        <v>1.4880000352859497</v>
      </c>
      <c r="M1312" s="37">
        <v>0.78571426868438721</v>
      </c>
    </row>
    <row r="1313" spans="1:13" x14ac:dyDescent="0.25">
      <c r="A1313" s="11" t="str">
        <f t="shared" si="107"/>
        <v>SWE_2004</v>
      </c>
      <c r="B1313" t="s">
        <v>34</v>
      </c>
      <c r="C1313" s="7" t="s">
        <v>66</v>
      </c>
      <c r="D1313" s="6">
        <v>2004</v>
      </c>
      <c r="E1313" s="34">
        <f t="shared" si="110"/>
        <v>1.7348399758338928</v>
      </c>
      <c r="F1313" s="35">
        <f t="shared" si="108"/>
        <v>1.6513460874557495</v>
      </c>
      <c r="G1313" s="36">
        <v>2</v>
      </c>
      <c r="H1313" s="36">
        <v>1.302692174911499</v>
      </c>
      <c r="I1313" s="34">
        <v>1.332633376121521</v>
      </c>
      <c r="J1313" s="35">
        <f t="shared" si="109"/>
        <v>1.924571434656779</v>
      </c>
      <c r="K1313" s="36">
        <v>3.5</v>
      </c>
      <c r="L1313" s="36">
        <v>1.4880000352859497</v>
      </c>
      <c r="M1313" s="37">
        <v>0.78571426868438721</v>
      </c>
    </row>
    <row r="1314" spans="1:13" x14ac:dyDescent="0.25">
      <c r="A1314" s="11" t="str">
        <f t="shared" si="107"/>
        <v>SWE_2005</v>
      </c>
      <c r="B1314" t="s">
        <v>34</v>
      </c>
      <c r="C1314" s="7" t="s">
        <v>66</v>
      </c>
      <c r="D1314" s="6">
        <v>2005</v>
      </c>
      <c r="E1314" s="34">
        <f t="shared" si="110"/>
        <v>1.6989789009094238</v>
      </c>
      <c r="F1314" s="35">
        <f t="shared" si="108"/>
        <v>1.5413461923599243</v>
      </c>
      <c r="G1314" s="36">
        <v>2</v>
      </c>
      <c r="H1314" s="36">
        <v>1.0826923847198486</v>
      </c>
      <c r="I1314" s="34">
        <v>1.3374667167663574</v>
      </c>
      <c r="J1314" s="35">
        <f t="shared" si="109"/>
        <v>1.924571434656779</v>
      </c>
      <c r="K1314" s="36">
        <v>3.5</v>
      </c>
      <c r="L1314" s="36">
        <v>1.4880000352859497</v>
      </c>
      <c r="M1314" s="37">
        <v>0.78571426868438721</v>
      </c>
    </row>
    <row r="1315" spans="1:13" x14ac:dyDescent="0.25">
      <c r="A1315" s="11" t="str">
        <f t="shared" si="107"/>
        <v>SWE_2006</v>
      </c>
      <c r="B1315" t="s">
        <v>34</v>
      </c>
      <c r="C1315" s="7" t="s">
        <v>66</v>
      </c>
      <c r="D1315" s="6">
        <v>2006</v>
      </c>
      <c r="E1315" s="34">
        <f t="shared" si="110"/>
        <v>1.6324511170387268</v>
      </c>
      <c r="F1315" s="35">
        <f t="shared" si="108"/>
        <v>1.3538461923599243</v>
      </c>
      <c r="G1315" s="36">
        <v>2</v>
      </c>
      <c r="H1315" s="36">
        <v>0.70769238471984863</v>
      </c>
      <c r="I1315" s="34">
        <v>1.3133000135421753</v>
      </c>
      <c r="J1315" s="35">
        <f t="shared" si="109"/>
        <v>1.924571434656779</v>
      </c>
      <c r="K1315" s="36">
        <v>3.5</v>
      </c>
      <c r="L1315" s="36">
        <v>1.4880000352859497</v>
      </c>
      <c r="M1315" s="37">
        <v>0.78571426868438721</v>
      </c>
    </row>
    <row r="1316" spans="1:13" x14ac:dyDescent="0.25">
      <c r="A1316" s="11" t="str">
        <f t="shared" si="107"/>
        <v>SWE_2007</v>
      </c>
      <c r="B1316" t="s">
        <v>34</v>
      </c>
      <c r="C1316" s="7" t="s">
        <v>66</v>
      </c>
      <c r="D1316" s="6">
        <v>2007</v>
      </c>
      <c r="E1316" s="34">
        <f t="shared" si="110"/>
        <v>1.6242566506067913</v>
      </c>
      <c r="F1316" s="35">
        <f t="shared" si="108"/>
        <v>1.3413461446762085</v>
      </c>
      <c r="G1316" s="36">
        <v>2</v>
      </c>
      <c r="H1316" s="36">
        <v>0.68269228935241699</v>
      </c>
      <c r="I1316" s="34">
        <v>1.2891333103179932</v>
      </c>
      <c r="J1316" s="35">
        <f t="shared" si="109"/>
        <v>1.924571434656779</v>
      </c>
      <c r="K1316" s="36">
        <v>3.5</v>
      </c>
      <c r="L1316" s="36">
        <v>1.4880000352859497</v>
      </c>
      <c r="M1316" s="37">
        <v>0.78571426868438721</v>
      </c>
    </row>
    <row r="1317" spans="1:13" x14ac:dyDescent="0.25">
      <c r="A1317" s="11" t="str">
        <f t="shared" si="107"/>
        <v>SWE_2008</v>
      </c>
      <c r="B1317" t="s">
        <v>34</v>
      </c>
      <c r="C1317" s="7" t="s">
        <v>66</v>
      </c>
      <c r="D1317" s="6">
        <v>2008</v>
      </c>
      <c r="E1317" s="34">
        <f t="shared" si="110"/>
        <v>1.6240344444910686</v>
      </c>
      <c r="F1317" s="35">
        <f t="shared" si="108"/>
        <v>1.3413461446762085</v>
      </c>
      <c r="G1317" s="36">
        <v>2</v>
      </c>
      <c r="H1317" s="36">
        <v>0.68269228935241699</v>
      </c>
      <c r="I1317" s="34">
        <v>1.2878000736236572</v>
      </c>
      <c r="J1317" s="35">
        <f t="shared" si="109"/>
        <v>1.924571434656779</v>
      </c>
      <c r="K1317" s="36">
        <v>3.5</v>
      </c>
      <c r="L1317" s="36">
        <v>1.4880000352859497</v>
      </c>
      <c r="M1317" s="37">
        <v>0.78571426868438721</v>
      </c>
    </row>
    <row r="1318" spans="1:13" x14ac:dyDescent="0.25">
      <c r="A1318" s="11" t="str">
        <f t="shared" si="107"/>
        <v>SWE_2009</v>
      </c>
      <c r="B1318" t="s">
        <v>34</v>
      </c>
      <c r="C1318" s="7" t="s">
        <v>66</v>
      </c>
      <c r="D1318" s="6">
        <v>2009</v>
      </c>
      <c r="E1318" s="34">
        <f t="shared" si="110"/>
        <v>1.6104788780212402</v>
      </c>
      <c r="F1318" s="35">
        <f t="shared" si="108"/>
        <v>1.3413461446762085</v>
      </c>
      <c r="G1318" s="36">
        <v>2</v>
      </c>
      <c r="H1318" s="36">
        <v>0.68269228935241699</v>
      </c>
      <c r="I1318" s="34">
        <v>1.2064666748046875</v>
      </c>
      <c r="J1318" s="35">
        <f t="shared" si="109"/>
        <v>1.924571434656779</v>
      </c>
      <c r="K1318" s="36">
        <v>3.5</v>
      </c>
      <c r="L1318" s="36">
        <v>1.4880000352859497</v>
      </c>
      <c r="M1318" s="37">
        <v>0.78571426868438721</v>
      </c>
    </row>
    <row r="1319" spans="1:13" x14ac:dyDescent="0.25">
      <c r="A1319" s="11" t="str">
        <f t="shared" si="107"/>
        <v>SWE_2010</v>
      </c>
      <c r="B1319" t="s">
        <v>34</v>
      </c>
      <c r="C1319" s="7" t="s">
        <v>66</v>
      </c>
      <c r="D1319" s="6">
        <v>2010</v>
      </c>
      <c r="E1319" s="34">
        <f t="shared" si="110"/>
        <v>1.4751594513654709</v>
      </c>
      <c r="F1319" s="35">
        <f t="shared" si="108"/>
        <v>0.96634615957736969</v>
      </c>
      <c r="G1319" s="36">
        <v>1.625</v>
      </c>
      <c r="H1319" s="36">
        <v>0.30769231915473938</v>
      </c>
      <c r="I1319" s="34">
        <v>1.144550085067749</v>
      </c>
      <c r="J1319" s="35">
        <f t="shared" si="109"/>
        <v>1.924571434656779</v>
      </c>
      <c r="K1319" s="36">
        <v>3.5</v>
      </c>
      <c r="L1319" s="36">
        <v>1.4880000352859497</v>
      </c>
      <c r="M1319" s="37">
        <v>0.78571426868438721</v>
      </c>
    </row>
    <row r="1320" spans="1:13" x14ac:dyDescent="0.25">
      <c r="A1320" s="11" t="str">
        <f t="shared" si="107"/>
        <v>SWE_2011</v>
      </c>
      <c r="B1320" t="s">
        <v>34</v>
      </c>
      <c r="C1320" s="7" t="s">
        <v>66</v>
      </c>
      <c r="D1320" s="6">
        <v>2011</v>
      </c>
      <c r="E1320" s="34">
        <f t="shared" si="110"/>
        <v>1.4781733204921086</v>
      </c>
      <c r="F1320" s="35">
        <f t="shared" si="108"/>
        <v>0.96634615957736969</v>
      </c>
      <c r="G1320" s="36">
        <v>1.625</v>
      </c>
      <c r="H1320" s="36">
        <v>0.30769231915473938</v>
      </c>
      <c r="I1320" s="34">
        <v>1.1626332998275757</v>
      </c>
      <c r="J1320" s="35">
        <f t="shared" si="109"/>
        <v>1.924571434656779</v>
      </c>
      <c r="K1320" s="36">
        <v>3.5</v>
      </c>
      <c r="L1320" s="36">
        <v>1.4880000352859497</v>
      </c>
      <c r="M1320" s="37">
        <v>0.78571426868438721</v>
      </c>
    </row>
    <row r="1321" spans="1:13" x14ac:dyDescent="0.25">
      <c r="A1321" s="11" t="str">
        <f t="shared" si="107"/>
        <v>SWE_2012</v>
      </c>
      <c r="B1321" t="s">
        <v>34</v>
      </c>
      <c r="C1321" s="7" t="s">
        <v>66</v>
      </c>
      <c r="D1321" s="6">
        <v>2012</v>
      </c>
      <c r="E1321" s="34">
        <f t="shared" si="110"/>
        <v>1.4811872293551762</v>
      </c>
      <c r="F1321" s="35">
        <f t="shared" si="108"/>
        <v>0.96634615957736969</v>
      </c>
      <c r="G1321" s="36">
        <v>1.625</v>
      </c>
      <c r="H1321" s="36">
        <v>0.30769231915473938</v>
      </c>
      <c r="I1321" s="34">
        <v>1.1807167530059814</v>
      </c>
      <c r="J1321" s="35">
        <f t="shared" si="109"/>
        <v>1.924571434656779</v>
      </c>
      <c r="K1321" s="36">
        <v>3.5</v>
      </c>
      <c r="L1321" s="36">
        <v>1.4880000352859497</v>
      </c>
      <c r="M1321" s="37">
        <v>0.78571426868438721</v>
      </c>
    </row>
    <row r="1322" spans="1:13" x14ac:dyDescent="0.25">
      <c r="A1322" s="11" t="str">
        <f t="shared" si="107"/>
        <v>SWE_2013</v>
      </c>
      <c r="B1322" t="s">
        <v>34</v>
      </c>
      <c r="C1322" s="7" t="s">
        <v>66</v>
      </c>
      <c r="D1322" s="6">
        <v>2013</v>
      </c>
      <c r="E1322" s="34">
        <f t="shared" si="110"/>
        <v>1.4008677850166957</v>
      </c>
      <c r="F1322" s="35">
        <f t="shared" si="108"/>
        <v>0.96634615957736969</v>
      </c>
      <c r="G1322" s="36">
        <v>1.625</v>
      </c>
      <c r="H1322" s="36">
        <v>0.30769231915473938</v>
      </c>
      <c r="I1322" s="34">
        <v>1.1988000869750977</v>
      </c>
      <c r="J1322" s="35">
        <f t="shared" si="109"/>
        <v>1.7579047679901123</v>
      </c>
      <c r="K1322" s="36">
        <v>3</v>
      </c>
      <c r="L1322" s="36">
        <v>1.4880000352859497</v>
      </c>
      <c r="M1322" s="37">
        <v>0.78571426868438721</v>
      </c>
    </row>
    <row r="1323" spans="1:13" x14ac:dyDescent="0.25">
      <c r="A1323" s="11" t="str">
        <f t="shared" si="107"/>
        <v>SWE_2014</v>
      </c>
      <c r="B1323" t="s">
        <v>34</v>
      </c>
      <c r="C1323" s="7" t="s">
        <v>66</v>
      </c>
      <c r="D1323" s="6">
        <v>2014</v>
      </c>
      <c r="E1323" s="34">
        <f t="shared" ref="E1323:E1327" si="111">IF(AND(G1323=".",H1323=".",I1323=".",K1323=".",L1323=".",M1323="."),".",AVERAGE(G1323,H1323,I1323,K1323,L1323,M1323))</f>
        <v>1.4004188825686772</v>
      </c>
      <c r="F1323" s="35">
        <f t="shared" si="108"/>
        <v>0.96634615957736969</v>
      </c>
      <c r="G1323" s="36">
        <v>1.625</v>
      </c>
      <c r="H1323" s="36">
        <v>0.30769231915473938</v>
      </c>
      <c r="I1323" s="34">
        <v>1.1984400749206543</v>
      </c>
      <c r="J1323" s="35">
        <f t="shared" si="109"/>
        <v>1.7571269671122234</v>
      </c>
      <c r="K1323" s="36">
        <v>3</v>
      </c>
      <c r="L1323" s="36">
        <v>1.4856666326522827</v>
      </c>
      <c r="M1323" s="37">
        <v>0.78571426868438721</v>
      </c>
    </row>
    <row r="1324" spans="1:13" x14ac:dyDescent="0.25">
      <c r="A1324" s="11" t="str">
        <f t="shared" si="107"/>
        <v>SWE_2015</v>
      </c>
      <c r="B1324" t="s">
        <v>34</v>
      </c>
      <c r="C1324" s="7" t="s">
        <v>66</v>
      </c>
      <c r="D1324" s="6">
        <v>2015</v>
      </c>
      <c r="E1324" s="34">
        <f t="shared" si="111"/>
        <v>1.3999699999888737</v>
      </c>
      <c r="F1324" s="35">
        <f t="shared" si="108"/>
        <v>0.96634615957736969</v>
      </c>
      <c r="G1324" s="36">
        <v>1.625</v>
      </c>
      <c r="H1324" s="36">
        <v>0.30769231915473938</v>
      </c>
      <c r="I1324" s="34">
        <v>1.1980800628662109</v>
      </c>
      <c r="J1324" s="35">
        <f t="shared" si="109"/>
        <v>1.7563492059707642</v>
      </c>
      <c r="K1324" s="36">
        <v>3</v>
      </c>
      <c r="L1324" s="36">
        <v>1.4833333492279053</v>
      </c>
      <c r="M1324" s="37">
        <v>0.78571426868438721</v>
      </c>
    </row>
    <row r="1325" spans="1:13" x14ac:dyDescent="0.25">
      <c r="A1325" s="11" t="str">
        <f t="shared" si="107"/>
        <v>SWE_2016</v>
      </c>
      <c r="B1325" t="s">
        <v>34</v>
      </c>
      <c r="C1325" s="7" t="s">
        <v>66</v>
      </c>
      <c r="D1325" s="6">
        <v>2016</v>
      </c>
      <c r="E1325" s="34">
        <f t="shared" si="111"/>
        <v>1.3995210975408554</v>
      </c>
      <c r="F1325" s="35">
        <f t="shared" si="108"/>
        <v>0.96634615957736969</v>
      </c>
      <c r="G1325" s="36">
        <v>1.625</v>
      </c>
      <c r="H1325" s="36">
        <v>0.30769231915473938</v>
      </c>
      <c r="I1325" s="34">
        <v>1.1977200508117676</v>
      </c>
      <c r="J1325" s="35">
        <f t="shared" si="109"/>
        <v>1.7555714050928752</v>
      </c>
      <c r="K1325" s="36">
        <v>3</v>
      </c>
      <c r="L1325" s="36">
        <v>1.4809999465942383</v>
      </c>
      <c r="M1325" s="37">
        <v>0.78571426868438721</v>
      </c>
    </row>
    <row r="1326" spans="1:13" x14ac:dyDescent="0.25">
      <c r="A1326" s="11" t="str">
        <f t="shared" si="107"/>
        <v>SWE_2017</v>
      </c>
      <c r="B1326" t="s">
        <v>34</v>
      </c>
      <c r="C1326" s="7" t="s">
        <v>66</v>
      </c>
      <c r="D1326" s="6">
        <v>2017</v>
      </c>
      <c r="E1326" s="34">
        <f t="shared" si="111"/>
        <v>1.3990722149610519</v>
      </c>
      <c r="F1326" s="35">
        <f t="shared" si="108"/>
        <v>0.96634615957736969</v>
      </c>
      <c r="G1326" s="36">
        <v>1.625</v>
      </c>
      <c r="H1326" s="36">
        <v>0.30769231915473938</v>
      </c>
      <c r="I1326" s="34">
        <v>1.1973600387573242</v>
      </c>
      <c r="J1326" s="35">
        <f t="shared" si="109"/>
        <v>1.754793643951416</v>
      </c>
      <c r="K1326" s="36">
        <v>3</v>
      </c>
      <c r="L1326" s="36">
        <v>1.4786666631698608</v>
      </c>
      <c r="M1326" s="37">
        <v>0.78571426868438721</v>
      </c>
    </row>
    <row r="1327" spans="1:13" x14ac:dyDescent="0.25">
      <c r="A1327" s="11" t="str">
        <f t="shared" si="107"/>
        <v>SWE_2018</v>
      </c>
      <c r="B1327" t="s">
        <v>34</v>
      </c>
      <c r="C1327" s="7" t="s">
        <v>66</v>
      </c>
      <c r="D1327" s="6">
        <v>2018</v>
      </c>
      <c r="E1327" s="34">
        <f t="shared" si="111"/>
        <v>1.4152899831533432</v>
      </c>
      <c r="F1327" s="35">
        <f t="shared" si="108"/>
        <v>0.96634615957736969</v>
      </c>
      <c r="G1327" s="36">
        <v>1.625</v>
      </c>
      <c r="H1327" s="36">
        <v>0.30769231915473938</v>
      </c>
      <c r="I1327" s="34">
        <v>1.2969999313354492</v>
      </c>
      <c r="J1327" s="35">
        <f t="shared" si="109"/>
        <v>1.7540158828099568</v>
      </c>
      <c r="K1327" s="36">
        <v>3</v>
      </c>
      <c r="L1327" s="36">
        <v>1.4763333797454834</v>
      </c>
      <c r="M1327" s="37">
        <v>0.78571426868438721</v>
      </c>
    </row>
    <row r="1328" spans="1:13" x14ac:dyDescent="0.25">
      <c r="A1328" s="11" t="str">
        <f t="shared" si="107"/>
        <v>CHE_1975</v>
      </c>
      <c r="B1328" t="s">
        <v>35</v>
      </c>
      <c r="C1328" s="8" t="s">
        <v>67</v>
      </c>
      <c r="D1328" s="4">
        <v>1975</v>
      </c>
      <c r="E1328" s="30">
        <f t="shared" si="110"/>
        <v>5.200535972913106</v>
      </c>
      <c r="F1328" s="31">
        <f t="shared" si="108"/>
        <v>5.8263387680053711</v>
      </c>
      <c r="G1328" s="32">
        <v>6.2776775360107422</v>
      </c>
      <c r="H1328" s="32">
        <v>5.375</v>
      </c>
      <c r="I1328" s="30">
        <v>6.3447999954223633</v>
      </c>
      <c r="J1328" s="31">
        <f t="shared" si="109"/>
        <v>4.4019127686818438</v>
      </c>
      <c r="K1328" s="32">
        <v>6.8392858505249023</v>
      </c>
      <c r="L1328" s="32">
        <v>4.9021668434143066</v>
      </c>
      <c r="M1328" s="33">
        <v>1.4642856121063232</v>
      </c>
    </row>
    <row r="1329" spans="1:13" x14ac:dyDescent="0.25">
      <c r="A1329" s="11" t="str">
        <f t="shared" si="107"/>
        <v>CHE_1976</v>
      </c>
      <c r="B1329" t="s">
        <v>35</v>
      </c>
      <c r="C1329" s="8" t="s">
        <v>67</v>
      </c>
      <c r="D1329" s="4">
        <v>1976</v>
      </c>
      <c r="E1329" s="30">
        <f t="shared" si="110"/>
        <v>5.200535972913106</v>
      </c>
      <c r="F1329" s="31">
        <f t="shared" si="108"/>
        <v>5.8263387680053711</v>
      </c>
      <c r="G1329" s="32">
        <v>6.2776775360107422</v>
      </c>
      <c r="H1329" s="32">
        <v>5.375</v>
      </c>
      <c r="I1329" s="30">
        <v>6.3447999954223633</v>
      </c>
      <c r="J1329" s="31">
        <f t="shared" si="109"/>
        <v>4.4019127686818438</v>
      </c>
      <c r="K1329" s="32">
        <v>6.8392858505249023</v>
      </c>
      <c r="L1329" s="32">
        <v>4.9021668434143066</v>
      </c>
      <c r="M1329" s="33">
        <v>1.4642856121063232</v>
      </c>
    </row>
    <row r="1330" spans="1:13" x14ac:dyDescent="0.25">
      <c r="A1330" s="11" t="str">
        <f t="shared" si="107"/>
        <v>CHE_1977</v>
      </c>
      <c r="B1330" t="s">
        <v>35</v>
      </c>
      <c r="C1330" s="8" t="s">
        <v>67</v>
      </c>
      <c r="D1330" s="4">
        <v>1977</v>
      </c>
      <c r="E1330" s="30">
        <f t="shared" si="110"/>
        <v>5.200535972913106</v>
      </c>
      <c r="F1330" s="31">
        <f t="shared" si="108"/>
        <v>5.8263387680053711</v>
      </c>
      <c r="G1330" s="32">
        <v>6.2776775360107422</v>
      </c>
      <c r="H1330" s="32">
        <v>5.375</v>
      </c>
      <c r="I1330" s="30">
        <v>6.3447999954223633</v>
      </c>
      <c r="J1330" s="31">
        <f t="shared" si="109"/>
        <v>4.4019127686818438</v>
      </c>
      <c r="K1330" s="32">
        <v>6.8392858505249023</v>
      </c>
      <c r="L1330" s="32">
        <v>4.9021668434143066</v>
      </c>
      <c r="M1330" s="33">
        <v>1.4642856121063232</v>
      </c>
    </row>
    <row r="1331" spans="1:13" x14ac:dyDescent="0.25">
      <c r="A1331" s="11" t="str">
        <f t="shared" si="107"/>
        <v>CHE_1978</v>
      </c>
      <c r="B1331" t="s">
        <v>35</v>
      </c>
      <c r="C1331" s="8" t="s">
        <v>67</v>
      </c>
      <c r="D1331" s="4">
        <v>1978</v>
      </c>
      <c r="E1331" s="30">
        <f t="shared" si="110"/>
        <v>5.200535972913106</v>
      </c>
      <c r="F1331" s="31">
        <f t="shared" si="108"/>
        <v>5.8263387680053711</v>
      </c>
      <c r="G1331" s="32">
        <v>6.2776775360107422</v>
      </c>
      <c r="H1331" s="32">
        <v>5.375</v>
      </c>
      <c r="I1331" s="30">
        <v>6.3447999954223633</v>
      </c>
      <c r="J1331" s="31">
        <f t="shared" si="109"/>
        <v>4.4019127686818438</v>
      </c>
      <c r="K1331" s="32">
        <v>6.8392858505249023</v>
      </c>
      <c r="L1331" s="32">
        <v>4.9021668434143066</v>
      </c>
      <c r="M1331" s="33">
        <v>1.4642856121063232</v>
      </c>
    </row>
    <row r="1332" spans="1:13" x14ac:dyDescent="0.25">
      <c r="A1332" s="11" t="str">
        <f t="shared" si="107"/>
        <v>CHE_1979</v>
      </c>
      <c r="B1332" t="s">
        <v>35</v>
      </c>
      <c r="C1332" s="8" t="s">
        <v>67</v>
      </c>
      <c r="D1332" s="4">
        <v>1979</v>
      </c>
      <c r="E1332" s="30">
        <f t="shared" si="110"/>
        <v>5.200535972913106</v>
      </c>
      <c r="F1332" s="31">
        <f t="shared" si="108"/>
        <v>5.8263387680053711</v>
      </c>
      <c r="G1332" s="32">
        <v>6.2776775360107422</v>
      </c>
      <c r="H1332" s="32">
        <v>5.375</v>
      </c>
      <c r="I1332" s="30">
        <v>6.3447999954223633</v>
      </c>
      <c r="J1332" s="31">
        <f t="shared" si="109"/>
        <v>4.4019127686818438</v>
      </c>
      <c r="K1332" s="32">
        <v>6.8392858505249023</v>
      </c>
      <c r="L1332" s="32">
        <v>4.9021668434143066</v>
      </c>
      <c r="M1332" s="33">
        <v>1.4642856121063232</v>
      </c>
    </row>
    <row r="1333" spans="1:13" x14ac:dyDescent="0.25">
      <c r="A1333" s="11" t="str">
        <f t="shared" si="107"/>
        <v>CHE_1980</v>
      </c>
      <c r="B1333" t="s">
        <v>35</v>
      </c>
      <c r="C1333" s="8" t="s">
        <v>67</v>
      </c>
      <c r="D1333" s="4">
        <v>1980</v>
      </c>
      <c r="E1333" s="30">
        <f t="shared" si="110"/>
        <v>5.200535972913106</v>
      </c>
      <c r="F1333" s="31">
        <f t="shared" si="108"/>
        <v>5.8263387680053711</v>
      </c>
      <c r="G1333" s="32">
        <v>6.2776775360107422</v>
      </c>
      <c r="H1333" s="32">
        <v>5.375</v>
      </c>
      <c r="I1333" s="30">
        <v>6.3447999954223633</v>
      </c>
      <c r="J1333" s="31">
        <f t="shared" si="109"/>
        <v>4.4019127686818438</v>
      </c>
      <c r="K1333" s="32">
        <v>6.8392858505249023</v>
      </c>
      <c r="L1333" s="32">
        <v>4.9021668434143066</v>
      </c>
      <c r="M1333" s="33">
        <v>1.4642856121063232</v>
      </c>
    </row>
    <row r="1334" spans="1:13" x14ac:dyDescent="0.25">
      <c r="A1334" s="11" t="str">
        <f t="shared" si="107"/>
        <v>CHE_1981</v>
      </c>
      <c r="B1334" t="s">
        <v>35</v>
      </c>
      <c r="C1334" s="8" t="s">
        <v>67</v>
      </c>
      <c r="D1334" s="4">
        <v>1981</v>
      </c>
      <c r="E1334" s="30">
        <f t="shared" si="110"/>
        <v>5.200535972913106</v>
      </c>
      <c r="F1334" s="31">
        <f t="shared" si="108"/>
        <v>5.8263387680053711</v>
      </c>
      <c r="G1334" s="32">
        <v>6.2776775360107422</v>
      </c>
      <c r="H1334" s="32">
        <v>5.375</v>
      </c>
      <c r="I1334" s="30">
        <v>6.3447999954223633</v>
      </c>
      <c r="J1334" s="31">
        <f t="shared" si="109"/>
        <v>4.4019127686818438</v>
      </c>
      <c r="K1334" s="32">
        <v>6.8392858505249023</v>
      </c>
      <c r="L1334" s="32">
        <v>4.9021668434143066</v>
      </c>
      <c r="M1334" s="33">
        <v>1.4642856121063232</v>
      </c>
    </row>
    <row r="1335" spans="1:13" x14ac:dyDescent="0.25">
      <c r="A1335" s="11" t="str">
        <f t="shared" si="107"/>
        <v>CHE_1982</v>
      </c>
      <c r="B1335" t="s">
        <v>35</v>
      </c>
      <c r="C1335" s="8" t="s">
        <v>67</v>
      </c>
      <c r="D1335" s="4">
        <v>1982</v>
      </c>
      <c r="E1335" s="30">
        <f t="shared" si="110"/>
        <v>5.200535972913106</v>
      </c>
      <c r="F1335" s="31">
        <f t="shared" si="108"/>
        <v>5.8263387680053711</v>
      </c>
      <c r="G1335" s="32">
        <v>6.2776775360107422</v>
      </c>
      <c r="H1335" s="32">
        <v>5.375</v>
      </c>
      <c r="I1335" s="30">
        <v>6.3447999954223633</v>
      </c>
      <c r="J1335" s="31">
        <f t="shared" si="109"/>
        <v>4.4019127686818438</v>
      </c>
      <c r="K1335" s="32">
        <v>6.8392858505249023</v>
      </c>
      <c r="L1335" s="32">
        <v>4.9021668434143066</v>
      </c>
      <c r="M1335" s="33">
        <v>1.4642856121063232</v>
      </c>
    </row>
    <row r="1336" spans="1:13" x14ac:dyDescent="0.25">
      <c r="A1336" s="11" t="str">
        <f t="shared" si="107"/>
        <v>CHE_1983</v>
      </c>
      <c r="B1336" t="s">
        <v>35</v>
      </c>
      <c r="C1336" s="8" t="s">
        <v>67</v>
      </c>
      <c r="D1336" s="4">
        <v>1983</v>
      </c>
      <c r="E1336" s="30">
        <f t="shared" si="110"/>
        <v>5.200535972913106</v>
      </c>
      <c r="F1336" s="31">
        <f t="shared" si="108"/>
        <v>5.8263387680053711</v>
      </c>
      <c r="G1336" s="32">
        <v>6.2776775360107422</v>
      </c>
      <c r="H1336" s="32">
        <v>5.375</v>
      </c>
      <c r="I1336" s="30">
        <v>6.3447999954223633</v>
      </c>
      <c r="J1336" s="31">
        <f t="shared" si="109"/>
        <v>4.4019127686818438</v>
      </c>
      <c r="K1336" s="32">
        <v>6.8392858505249023</v>
      </c>
      <c r="L1336" s="32">
        <v>4.9021668434143066</v>
      </c>
      <c r="M1336" s="33">
        <v>1.4642856121063232</v>
      </c>
    </row>
    <row r="1337" spans="1:13" x14ac:dyDescent="0.25">
      <c r="A1337" s="11" t="str">
        <f t="shared" si="107"/>
        <v>CHE_1984</v>
      </c>
      <c r="B1337" t="s">
        <v>35</v>
      </c>
      <c r="C1337" s="8" t="s">
        <v>67</v>
      </c>
      <c r="D1337" s="4">
        <v>1984</v>
      </c>
      <c r="E1337" s="30">
        <f t="shared" si="110"/>
        <v>5.200535972913106</v>
      </c>
      <c r="F1337" s="31">
        <f t="shared" si="108"/>
        <v>5.8263387680053711</v>
      </c>
      <c r="G1337" s="32">
        <v>6.2776775360107422</v>
      </c>
      <c r="H1337" s="32">
        <v>5.375</v>
      </c>
      <c r="I1337" s="30">
        <v>6.3447999954223633</v>
      </c>
      <c r="J1337" s="31">
        <f t="shared" si="109"/>
        <v>4.4019127686818438</v>
      </c>
      <c r="K1337" s="32">
        <v>6.8392858505249023</v>
      </c>
      <c r="L1337" s="32">
        <v>4.9021668434143066</v>
      </c>
      <c r="M1337" s="33">
        <v>1.4642856121063232</v>
      </c>
    </row>
    <row r="1338" spans="1:13" x14ac:dyDescent="0.25">
      <c r="A1338" s="11" t="str">
        <f t="shared" si="107"/>
        <v>CHE_1985</v>
      </c>
      <c r="B1338" t="s">
        <v>35</v>
      </c>
      <c r="C1338" s="8" t="s">
        <v>67</v>
      </c>
      <c r="D1338" s="4">
        <v>1985</v>
      </c>
      <c r="E1338" s="30">
        <f t="shared" si="110"/>
        <v>5.200535972913106</v>
      </c>
      <c r="F1338" s="31">
        <f t="shared" si="108"/>
        <v>5.8263387680053711</v>
      </c>
      <c r="G1338" s="32">
        <v>6.2776775360107422</v>
      </c>
      <c r="H1338" s="32">
        <v>5.375</v>
      </c>
      <c r="I1338" s="30">
        <v>6.3447999954223633</v>
      </c>
      <c r="J1338" s="31">
        <f t="shared" si="109"/>
        <v>4.4019127686818438</v>
      </c>
      <c r="K1338" s="32">
        <v>6.8392858505249023</v>
      </c>
      <c r="L1338" s="32">
        <v>4.9021668434143066</v>
      </c>
      <c r="M1338" s="33">
        <v>1.4642856121063232</v>
      </c>
    </row>
    <row r="1339" spans="1:13" x14ac:dyDescent="0.25">
      <c r="A1339" s="11" t="str">
        <f t="shared" si="107"/>
        <v>CHE_1986</v>
      </c>
      <c r="B1339" t="s">
        <v>35</v>
      </c>
      <c r="C1339" s="8" t="s">
        <v>67</v>
      </c>
      <c r="D1339" s="4">
        <v>1986</v>
      </c>
      <c r="E1339" s="30">
        <f t="shared" si="110"/>
        <v>5.200535972913106</v>
      </c>
      <c r="F1339" s="31">
        <f t="shared" si="108"/>
        <v>5.8263387680053711</v>
      </c>
      <c r="G1339" s="32">
        <v>6.2776775360107422</v>
      </c>
      <c r="H1339" s="32">
        <v>5.375</v>
      </c>
      <c r="I1339" s="30">
        <v>6.3447999954223633</v>
      </c>
      <c r="J1339" s="31">
        <f t="shared" si="109"/>
        <v>4.4019127686818438</v>
      </c>
      <c r="K1339" s="32">
        <v>6.8392858505249023</v>
      </c>
      <c r="L1339" s="32">
        <v>4.9021668434143066</v>
      </c>
      <c r="M1339" s="33">
        <v>1.4642856121063232</v>
      </c>
    </row>
    <row r="1340" spans="1:13" x14ac:dyDescent="0.25">
      <c r="A1340" s="11" t="str">
        <f t="shared" si="107"/>
        <v>CHE_1987</v>
      </c>
      <c r="B1340" t="s">
        <v>35</v>
      </c>
      <c r="C1340" s="8" t="s">
        <v>67</v>
      </c>
      <c r="D1340" s="4">
        <v>1987</v>
      </c>
      <c r="E1340" s="30">
        <f t="shared" si="110"/>
        <v>5.200535972913106</v>
      </c>
      <c r="F1340" s="31">
        <f t="shared" si="108"/>
        <v>5.8263387680053711</v>
      </c>
      <c r="G1340" s="32">
        <v>6.2776775360107422</v>
      </c>
      <c r="H1340" s="32">
        <v>5.375</v>
      </c>
      <c r="I1340" s="30">
        <v>6.3447999954223633</v>
      </c>
      <c r="J1340" s="31">
        <f t="shared" si="109"/>
        <v>4.4019127686818438</v>
      </c>
      <c r="K1340" s="32">
        <v>6.8392858505249023</v>
      </c>
      <c r="L1340" s="32">
        <v>4.9021668434143066</v>
      </c>
      <c r="M1340" s="33">
        <v>1.4642856121063232</v>
      </c>
    </row>
    <row r="1341" spans="1:13" x14ac:dyDescent="0.25">
      <c r="A1341" s="11" t="str">
        <f t="shared" si="107"/>
        <v>CHE_1988</v>
      </c>
      <c r="B1341" t="s">
        <v>35</v>
      </c>
      <c r="C1341" s="8" t="s">
        <v>67</v>
      </c>
      <c r="D1341" s="4">
        <v>1988</v>
      </c>
      <c r="E1341" s="30">
        <f t="shared" si="110"/>
        <v>5.200535972913106</v>
      </c>
      <c r="F1341" s="31">
        <f t="shared" si="108"/>
        <v>5.8263387680053711</v>
      </c>
      <c r="G1341" s="32">
        <v>6.2776775360107422</v>
      </c>
      <c r="H1341" s="32">
        <v>5.375</v>
      </c>
      <c r="I1341" s="30">
        <v>6.3447999954223633</v>
      </c>
      <c r="J1341" s="31">
        <f t="shared" si="109"/>
        <v>4.4019127686818438</v>
      </c>
      <c r="K1341" s="32">
        <v>6.8392858505249023</v>
      </c>
      <c r="L1341" s="32">
        <v>4.9021668434143066</v>
      </c>
      <c r="M1341" s="33">
        <v>1.4642856121063232</v>
      </c>
    </row>
    <row r="1342" spans="1:13" x14ac:dyDescent="0.25">
      <c r="A1342" s="11" t="str">
        <f t="shared" si="107"/>
        <v>CHE_1989</v>
      </c>
      <c r="B1342" t="s">
        <v>35</v>
      </c>
      <c r="C1342" s="8" t="s">
        <v>67</v>
      </c>
      <c r="D1342" s="4">
        <v>1989</v>
      </c>
      <c r="E1342" s="30">
        <f t="shared" si="110"/>
        <v>5.200535972913106</v>
      </c>
      <c r="F1342" s="31">
        <f t="shared" si="108"/>
        <v>5.8263387680053711</v>
      </c>
      <c r="G1342" s="32">
        <v>6.2776775360107422</v>
      </c>
      <c r="H1342" s="32">
        <v>5.375</v>
      </c>
      <c r="I1342" s="30">
        <v>6.3447999954223633</v>
      </c>
      <c r="J1342" s="31">
        <f t="shared" si="109"/>
        <v>4.4019127686818438</v>
      </c>
      <c r="K1342" s="32">
        <v>6.8392858505249023</v>
      </c>
      <c r="L1342" s="32">
        <v>4.9021668434143066</v>
      </c>
      <c r="M1342" s="33">
        <v>1.4642856121063232</v>
      </c>
    </row>
    <row r="1343" spans="1:13" x14ac:dyDescent="0.25">
      <c r="A1343" s="11" t="str">
        <f t="shared" si="107"/>
        <v>CHE_1990</v>
      </c>
      <c r="B1343" t="s">
        <v>35</v>
      </c>
      <c r="C1343" s="8" t="s">
        <v>67</v>
      </c>
      <c r="D1343" s="4">
        <v>1990</v>
      </c>
      <c r="E1343" s="30">
        <f t="shared" si="110"/>
        <v>5.200535972913106</v>
      </c>
      <c r="F1343" s="31">
        <f t="shared" si="108"/>
        <v>5.8263387680053711</v>
      </c>
      <c r="G1343" s="32">
        <v>6.2776775360107422</v>
      </c>
      <c r="H1343" s="32">
        <v>5.375</v>
      </c>
      <c r="I1343" s="30">
        <v>6.3447999954223633</v>
      </c>
      <c r="J1343" s="31">
        <f t="shared" si="109"/>
        <v>4.4019127686818438</v>
      </c>
      <c r="K1343" s="32">
        <v>6.8392858505249023</v>
      </c>
      <c r="L1343" s="32">
        <v>4.9021668434143066</v>
      </c>
      <c r="M1343" s="33">
        <v>1.4642856121063232</v>
      </c>
    </row>
    <row r="1344" spans="1:13" x14ac:dyDescent="0.25">
      <c r="A1344" s="11" t="str">
        <f t="shared" si="107"/>
        <v>CHE_1991</v>
      </c>
      <c r="B1344" t="s">
        <v>35</v>
      </c>
      <c r="C1344" s="8" t="s">
        <v>67</v>
      </c>
      <c r="D1344" s="4">
        <v>1991</v>
      </c>
      <c r="E1344" s="30">
        <f t="shared" si="110"/>
        <v>5.200535972913106</v>
      </c>
      <c r="F1344" s="31">
        <f t="shared" si="108"/>
        <v>5.8263387680053711</v>
      </c>
      <c r="G1344" s="32">
        <v>6.2776775360107422</v>
      </c>
      <c r="H1344" s="32">
        <v>5.375</v>
      </c>
      <c r="I1344" s="30">
        <v>6.3447999954223633</v>
      </c>
      <c r="J1344" s="31">
        <f t="shared" si="109"/>
        <v>4.4019127686818438</v>
      </c>
      <c r="K1344" s="32">
        <v>6.8392858505249023</v>
      </c>
      <c r="L1344" s="32">
        <v>4.9021668434143066</v>
      </c>
      <c r="M1344" s="33">
        <v>1.4642856121063232</v>
      </c>
    </row>
    <row r="1345" spans="1:13" x14ac:dyDescent="0.25">
      <c r="A1345" s="11" t="str">
        <f t="shared" si="107"/>
        <v>CHE_1992</v>
      </c>
      <c r="B1345" t="s">
        <v>35</v>
      </c>
      <c r="C1345" s="8" t="s">
        <v>67</v>
      </c>
      <c r="D1345" s="4">
        <v>1992</v>
      </c>
      <c r="E1345" s="30">
        <f t="shared" si="110"/>
        <v>5.200535972913106</v>
      </c>
      <c r="F1345" s="31">
        <f t="shared" si="108"/>
        <v>5.8263387680053711</v>
      </c>
      <c r="G1345" s="32">
        <v>6.2776775360107422</v>
      </c>
      <c r="H1345" s="32">
        <v>5.375</v>
      </c>
      <c r="I1345" s="30">
        <v>6.3447999954223633</v>
      </c>
      <c r="J1345" s="31">
        <f t="shared" si="109"/>
        <v>4.4019127686818438</v>
      </c>
      <c r="K1345" s="32">
        <v>6.8392858505249023</v>
      </c>
      <c r="L1345" s="32">
        <v>4.9021668434143066</v>
      </c>
      <c r="M1345" s="33">
        <v>1.4642856121063232</v>
      </c>
    </row>
    <row r="1346" spans="1:13" x14ac:dyDescent="0.25">
      <c r="A1346" s="11" t="str">
        <f t="shared" si="107"/>
        <v>CHE_1993</v>
      </c>
      <c r="B1346" t="s">
        <v>35</v>
      </c>
      <c r="C1346" s="8" t="s">
        <v>67</v>
      </c>
      <c r="D1346" s="4">
        <v>1993</v>
      </c>
      <c r="E1346" s="30">
        <f t="shared" si="110"/>
        <v>5.200535972913106</v>
      </c>
      <c r="F1346" s="31">
        <f t="shared" si="108"/>
        <v>5.8263387680053711</v>
      </c>
      <c r="G1346" s="32">
        <v>6.2776775360107422</v>
      </c>
      <c r="H1346" s="32">
        <v>5.375</v>
      </c>
      <c r="I1346" s="30">
        <v>6.3447999954223633</v>
      </c>
      <c r="J1346" s="31">
        <f t="shared" si="109"/>
        <v>4.4019127686818438</v>
      </c>
      <c r="K1346" s="32">
        <v>6.8392858505249023</v>
      </c>
      <c r="L1346" s="32">
        <v>4.9021668434143066</v>
      </c>
      <c r="M1346" s="33">
        <v>1.4642856121063232</v>
      </c>
    </row>
    <row r="1347" spans="1:13" x14ac:dyDescent="0.25">
      <c r="A1347" s="11" t="str">
        <f t="shared" si="107"/>
        <v>CHE_1994</v>
      </c>
      <c r="B1347" t="s">
        <v>35</v>
      </c>
      <c r="C1347" s="8" t="s">
        <v>67</v>
      </c>
      <c r="D1347" s="4">
        <v>1994</v>
      </c>
      <c r="E1347" s="30">
        <f t="shared" si="110"/>
        <v>5.200535972913106</v>
      </c>
      <c r="F1347" s="31">
        <f t="shared" si="108"/>
        <v>5.8263387680053711</v>
      </c>
      <c r="G1347" s="32">
        <v>6.2776775360107422</v>
      </c>
      <c r="H1347" s="32">
        <v>5.375</v>
      </c>
      <c r="I1347" s="30">
        <v>6.3447999954223633</v>
      </c>
      <c r="J1347" s="31">
        <f t="shared" si="109"/>
        <v>4.4019127686818438</v>
      </c>
      <c r="K1347" s="32">
        <v>6.8392858505249023</v>
      </c>
      <c r="L1347" s="32">
        <v>4.9021668434143066</v>
      </c>
      <c r="M1347" s="33">
        <v>1.4642856121063232</v>
      </c>
    </row>
    <row r="1348" spans="1:13" x14ac:dyDescent="0.25">
      <c r="A1348" s="11" t="str">
        <f t="shared" si="107"/>
        <v>CHE_1995</v>
      </c>
      <c r="B1348" t="s">
        <v>35</v>
      </c>
      <c r="C1348" s="8" t="s">
        <v>67</v>
      </c>
      <c r="D1348" s="4">
        <v>1995</v>
      </c>
      <c r="E1348" s="30">
        <f t="shared" si="110"/>
        <v>5.0338693062464399</v>
      </c>
      <c r="F1348" s="31">
        <f t="shared" si="108"/>
        <v>5.8263387680053711</v>
      </c>
      <c r="G1348" s="32">
        <v>6.2776775360107422</v>
      </c>
      <c r="H1348" s="32">
        <v>5.375</v>
      </c>
      <c r="I1348" s="30">
        <v>6.3447999954223633</v>
      </c>
      <c r="J1348" s="31">
        <f t="shared" si="109"/>
        <v>4.0685794353485107</v>
      </c>
      <c r="K1348" s="32">
        <v>6.8392858505249023</v>
      </c>
      <c r="L1348" s="32">
        <v>3.9021668434143066</v>
      </c>
      <c r="M1348" s="33">
        <v>1.4642856121063232</v>
      </c>
    </row>
    <row r="1349" spans="1:13" x14ac:dyDescent="0.25">
      <c r="A1349" s="11" t="str">
        <f t="shared" si="107"/>
        <v>CHE_1996</v>
      </c>
      <c r="B1349" t="s">
        <v>35</v>
      </c>
      <c r="C1349" s="8" t="s">
        <v>67</v>
      </c>
      <c r="D1349" s="4">
        <v>1996</v>
      </c>
      <c r="E1349" s="30">
        <f t="shared" si="110"/>
        <v>4.9713693062464399</v>
      </c>
      <c r="F1349" s="31">
        <f t="shared" si="108"/>
        <v>5.8263387680053711</v>
      </c>
      <c r="G1349" s="32">
        <v>6.2776775360107422</v>
      </c>
      <c r="H1349" s="32">
        <v>5.375</v>
      </c>
      <c r="I1349" s="30">
        <v>6.3447999954223633</v>
      </c>
      <c r="J1349" s="31">
        <f t="shared" si="109"/>
        <v>3.9435794353485107</v>
      </c>
      <c r="K1349" s="32">
        <v>6.4642858505249023</v>
      </c>
      <c r="L1349" s="32">
        <v>3.9021668434143066</v>
      </c>
      <c r="M1349" s="33">
        <v>1.4642856121063232</v>
      </c>
    </row>
    <row r="1350" spans="1:13" x14ac:dyDescent="0.25">
      <c r="A1350" s="11" t="str">
        <f t="shared" si="107"/>
        <v>CHE_1997</v>
      </c>
      <c r="B1350" t="s">
        <v>35</v>
      </c>
      <c r="C1350" s="8" t="s">
        <v>67</v>
      </c>
      <c r="D1350" s="4">
        <v>1997</v>
      </c>
      <c r="E1350" s="30">
        <f t="shared" si="110"/>
        <v>4.9980360269546509</v>
      </c>
      <c r="F1350" s="31">
        <f t="shared" si="108"/>
        <v>5.8263387680053711</v>
      </c>
      <c r="G1350" s="32">
        <v>6.2776775360107422</v>
      </c>
      <c r="H1350" s="32">
        <v>5.375</v>
      </c>
      <c r="I1350" s="30">
        <v>6.1448001861572266</v>
      </c>
      <c r="J1350" s="31">
        <f t="shared" si="109"/>
        <v>4.0635794798533125</v>
      </c>
      <c r="K1350" s="32">
        <v>6.4642858505249023</v>
      </c>
      <c r="L1350" s="32">
        <v>4.2621669769287109</v>
      </c>
      <c r="M1350" s="33">
        <v>1.4642856121063232</v>
      </c>
    </row>
    <row r="1351" spans="1:13" x14ac:dyDescent="0.25">
      <c r="A1351" s="11" t="str">
        <f t="shared" si="107"/>
        <v>CHE_1998</v>
      </c>
      <c r="B1351" t="s">
        <v>35</v>
      </c>
      <c r="C1351" s="8" t="s">
        <v>67</v>
      </c>
      <c r="D1351" s="4">
        <v>1998</v>
      </c>
      <c r="E1351" s="30">
        <f t="shared" si="110"/>
        <v>4.4515915314356489</v>
      </c>
      <c r="F1351" s="31">
        <f t="shared" si="108"/>
        <v>5.0763387680053711</v>
      </c>
      <c r="G1351" s="32">
        <v>4.7776775360107422</v>
      </c>
      <c r="H1351" s="32">
        <v>5.375</v>
      </c>
      <c r="I1351" s="30">
        <v>4.3661332130432129</v>
      </c>
      <c r="J1351" s="31">
        <f t="shared" si="109"/>
        <v>4.0635794798533125</v>
      </c>
      <c r="K1351" s="32">
        <v>6.4642858505249023</v>
      </c>
      <c r="L1351" s="32">
        <v>4.2621669769287109</v>
      </c>
      <c r="M1351" s="33">
        <v>1.4642856121063232</v>
      </c>
    </row>
    <row r="1352" spans="1:13" x14ac:dyDescent="0.25">
      <c r="A1352" s="11" t="str">
        <f t="shared" si="107"/>
        <v>CHE_1999</v>
      </c>
      <c r="B1352" t="s">
        <v>35</v>
      </c>
      <c r="C1352" s="8" t="s">
        <v>67</v>
      </c>
      <c r="D1352" s="4">
        <v>1999</v>
      </c>
      <c r="E1352" s="30">
        <f t="shared" si="110"/>
        <v>4.1175618569056196</v>
      </c>
      <c r="F1352" s="31">
        <f t="shared" si="108"/>
        <v>5.0763387680053711</v>
      </c>
      <c r="G1352" s="32">
        <v>4.7776775360107422</v>
      </c>
      <c r="H1352" s="32">
        <v>5.375</v>
      </c>
      <c r="I1352" s="30">
        <v>3.3643555641174316</v>
      </c>
      <c r="J1352" s="31">
        <f t="shared" si="109"/>
        <v>3.7294460137685141</v>
      </c>
      <c r="K1352" s="32">
        <v>5.4642858505249023</v>
      </c>
      <c r="L1352" s="32">
        <v>4.2597665786743164</v>
      </c>
      <c r="M1352" s="33">
        <v>1.4642856121063232</v>
      </c>
    </row>
    <row r="1353" spans="1:13" x14ac:dyDescent="0.25">
      <c r="A1353" s="11" t="str">
        <f t="shared" ref="A1353:A1416" si="112">B1353&amp;"_"&amp;D1353</f>
        <v>CHE_2000</v>
      </c>
      <c r="B1353" t="s">
        <v>35</v>
      </c>
      <c r="C1353" s="8" t="s">
        <v>67</v>
      </c>
      <c r="D1353" s="4">
        <v>2000</v>
      </c>
      <c r="E1353" s="30">
        <f t="shared" si="110"/>
        <v>4.0818655888239546</v>
      </c>
      <c r="F1353" s="31">
        <f t="shared" ref="F1353:F1416" si="113">AVERAGE(G1353:H1353)</f>
        <v>5.0763387680053711</v>
      </c>
      <c r="G1353" s="32">
        <v>4.7776775360107422</v>
      </c>
      <c r="H1353" s="32">
        <v>5.375</v>
      </c>
      <c r="I1353" s="30">
        <v>3.1525778770446777</v>
      </c>
      <c r="J1353" s="31">
        <f t="shared" ref="J1353:J1416" si="114">AVERAGE(K1353:M1353)</f>
        <v>3.7286460399627686</v>
      </c>
      <c r="K1353" s="32">
        <v>5.4642858505249023</v>
      </c>
      <c r="L1353" s="32">
        <v>4.2573666572570801</v>
      </c>
      <c r="M1353" s="33">
        <v>1.4642856121063232</v>
      </c>
    </row>
    <row r="1354" spans="1:13" x14ac:dyDescent="0.25">
      <c r="A1354" s="11" t="str">
        <f t="shared" si="112"/>
        <v>CHE_2001</v>
      </c>
      <c r="B1354" t="s">
        <v>35</v>
      </c>
      <c r="C1354" s="8" t="s">
        <v>67</v>
      </c>
      <c r="D1354" s="4">
        <v>2001</v>
      </c>
      <c r="E1354" s="30">
        <f t="shared" si="110"/>
        <v>4.0127803881963091</v>
      </c>
      <c r="F1354" s="31">
        <f t="shared" si="113"/>
        <v>5.0763387680053711</v>
      </c>
      <c r="G1354" s="32">
        <v>4.7776775360107422</v>
      </c>
      <c r="H1354" s="32">
        <v>5.375</v>
      </c>
      <c r="I1354" s="30">
        <v>2.9904665946960449</v>
      </c>
      <c r="J1354" s="31">
        <f t="shared" si="114"/>
        <v>3.6445127328236899</v>
      </c>
      <c r="K1354" s="32">
        <v>5.4642858505249023</v>
      </c>
      <c r="L1354" s="32">
        <v>3.2549667358398438</v>
      </c>
      <c r="M1354" s="33">
        <v>2.2142856121063232</v>
      </c>
    </row>
    <row r="1355" spans="1:13" x14ac:dyDescent="0.25">
      <c r="A1355" s="11" t="str">
        <f t="shared" si="112"/>
        <v>CHE_2002</v>
      </c>
      <c r="B1355" t="s">
        <v>35</v>
      </c>
      <c r="C1355" s="8" t="s">
        <v>67</v>
      </c>
      <c r="D1355" s="4">
        <v>2002</v>
      </c>
      <c r="E1355" s="30">
        <f t="shared" si="110"/>
        <v>3.8277137676874795</v>
      </c>
      <c r="F1355" s="31">
        <f t="shared" si="113"/>
        <v>5.0763387680053711</v>
      </c>
      <c r="G1355" s="32">
        <v>4.7776775360107422</v>
      </c>
      <c r="H1355" s="32">
        <v>5.375</v>
      </c>
      <c r="I1355" s="30">
        <v>2.8824667930603027</v>
      </c>
      <c r="J1355" s="31">
        <f t="shared" si="114"/>
        <v>3.3103794256846109</v>
      </c>
      <c r="K1355" s="32">
        <v>5.4642858505249023</v>
      </c>
      <c r="L1355" s="32">
        <v>2.2525668144226074</v>
      </c>
      <c r="M1355" s="33">
        <v>2.2142856121063232</v>
      </c>
    </row>
    <row r="1356" spans="1:13" x14ac:dyDescent="0.25">
      <c r="A1356" s="11" t="str">
        <f t="shared" si="112"/>
        <v>CHE_2003</v>
      </c>
      <c r="B1356" t="s">
        <v>35</v>
      </c>
      <c r="C1356" s="8" t="s">
        <v>67</v>
      </c>
      <c r="D1356" s="4">
        <v>2003</v>
      </c>
      <c r="E1356" s="30">
        <f t="shared" si="110"/>
        <v>3.8265914916992188</v>
      </c>
      <c r="F1356" s="31">
        <f t="shared" si="113"/>
        <v>5.0763387680053711</v>
      </c>
      <c r="G1356" s="32">
        <v>4.7776775360107422</v>
      </c>
      <c r="H1356" s="32">
        <v>5.375</v>
      </c>
      <c r="I1356" s="30">
        <v>2.8781332969665527</v>
      </c>
      <c r="J1356" s="31">
        <f t="shared" si="114"/>
        <v>3.3095793724060059</v>
      </c>
      <c r="K1356" s="32">
        <v>5.4642858505249023</v>
      </c>
      <c r="L1356" s="32">
        <v>2.250166654586792</v>
      </c>
      <c r="M1356" s="33">
        <v>2.2142856121063232</v>
      </c>
    </row>
    <row r="1357" spans="1:13" x14ac:dyDescent="0.25">
      <c r="A1357" s="11" t="str">
        <f t="shared" si="112"/>
        <v>CHE_2004</v>
      </c>
      <c r="B1357" t="s">
        <v>35</v>
      </c>
      <c r="C1357" s="8" t="s">
        <v>67</v>
      </c>
      <c r="D1357" s="4">
        <v>2004</v>
      </c>
      <c r="E1357" s="30">
        <f t="shared" si="110"/>
        <v>3.6114846070607505</v>
      </c>
      <c r="F1357" s="31">
        <f t="shared" si="113"/>
        <v>4.6123514175415039</v>
      </c>
      <c r="G1357" s="32">
        <v>4.3497028350830078</v>
      </c>
      <c r="H1357" s="32">
        <v>4.875</v>
      </c>
      <c r="I1357" s="30">
        <v>2.8904666900634766</v>
      </c>
      <c r="J1357" s="31">
        <f t="shared" si="114"/>
        <v>3.1845793724060059</v>
      </c>
      <c r="K1357" s="32">
        <v>5.0892858505249023</v>
      </c>
      <c r="L1357" s="32">
        <v>2.250166654586792</v>
      </c>
      <c r="M1357" s="33">
        <v>2.2142856121063232</v>
      </c>
    </row>
    <row r="1358" spans="1:13" x14ac:dyDescent="0.25">
      <c r="A1358" s="11" t="str">
        <f t="shared" si="112"/>
        <v>CHE_2005</v>
      </c>
      <c r="B1358" t="s">
        <v>35</v>
      </c>
      <c r="C1358" s="8" t="s">
        <v>67</v>
      </c>
      <c r="D1358" s="4">
        <v>2005</v>
      </c>
      <c r="E1358" s="30">
        <f t="shared" si="110"/>
        <v>3.3392235040664673</v>
      </c>
      <c r="F1358" s="31">
        <f t="shared" si="113"/>
        <v>4.6123514175415039</v>
      </c>
      <c r="G1358" s="32">
        <v>4.3497028350830078</v>
      </c>
      <c r="H1358" s="32">
        <v>4.875</v>
      </c>
      <c r="I1358" s="30">
        <v>2.6098999977111816</v>
      </c>
      <c r="J1358" s="31">
        <f t="shared" si="114"/>
        <v>2.7335793972015381</v>
      </c>
      <c r="K1358" s="32">
        <v>4.7142858505249023</v>
      </c>
      <c r="L1358" s="32">
        <v>1.2721667289733887</v>
      </c>
      <c r="M1358" s="33">
        <v>2.2142856121063232</v>
      </c>
    </row>
    <row r="1359" spans="1:13" x14ac:dyDescent="0.25">
      <c r="A1359" s="11" t="str">
        <f t="shared" si="112"/>
        <v>CHE_2006</v>
      </c>
      <c r="B1359" t="s">
        <v>35</v>
      </c>
      <c r="C1359" s="8" t="s">
        <v>67</v>
      </c>
      <c r="D1359" s="4">
        <v>2006</v>
      </c>
      <c r="E1359" s="30">
        <f t="shared" si="110"/>
        <v>3.2547262907028198</v>
      </c>
      <c r="F1359" s="31">
        <f t="shared" si="113"/>
        <v>4.3779764175415039</v>
      </c>
      <c r="G1359" s="32">
        <v>4.2559528350830078</v>
      </c>
      <c r="H1359" s="32">
        <v>4.5</v>
      </c>
      <c r="I1359" s="30">
        <v>2.5716667175292969</v>
      </c>
      <c r="J1359" s="31">
        <f t="shared" si="114"/>
        <v>2.7335793972015381</v>
      </c>
      <c r="K1359" s="32">
        <v>4.7142858505249023</v>
      </c>
      <c r="L1359" s="32">
        <v>1.2721667289733887</v>
      </c>
      <c r="M1359" s="33">
        <v>2.2142856121063232</v>
      </c>
    </row>
    <row r="1360" spans="1:13" x14ac:dyDescent="0.25">
      <c r="A1360" s="11" t="str">
        <f t="shared" si="112"/>
        <v>CHE_2007</v>
      </c>
      <c r="B1360" t="s">
        <v>35</v>
      </c>
      <c r="C1360" s="8" t="s">
        <v>67</v>
      </c>
      <c r="D1360" s="4">
        <v>2007</v>
      </c>
      <c r="E1360" s="30">
        <f t="shared" si="110"/>
        <v>3.1295540730158486</v>
      </c>
      <c r="F1360" s="31">
        <f t="shared" si="113"/>
        <v>4.2842264175415039</v>
      </c>
      <c r="G1360" s="32">
        <v>4.0684528350830078</v>
      </c>
      <c r="H1360" s="32">
        <v>4.5</v>
      </c>
      <c r="I1360" s="30">
        <v>2.0081334114074707</v>
      </c>
      <c r="J1360" s="31">
        <f t="shared" si="114"/>
        <v>2.7335793972015381</v>
      </c>
      <c r="K1360" s="32">
        <v>4.7142858505249023</v>
      </c>
      <c r="L1360" s="32">
        <v>1.2721667289733887</v>
      </c>
      <c r="M1360" s="33">
        <v>2.2142856121063232</v>
      </c>
    </row>
    <row r="1361" spans="1:13" x14ac:dyDescent="0.25">
      <c r="A1361" s="11" t="str">
        <f t="shared" si="112"/>
        <v>CHE_2008</v>
      </c>
      <c r="B1361" t="s">
        <v>35</v>
      </c>
      <c r="C1361" s="8" t="s">
        <v>67</v>
      </c>
      <c r="D1361" s="4">
        <v>2008</v>
      </c>
      <c r="E1361" s="30">
        <f t="shared" si="110"/>
        <v>3.1155517101287842</v>
      </c>
      <c r="F1361" s="31">
        <f t="shared" si="113"/>
        <v>4.2389137744903564</v>
      </c>
      <c r="G1361" s="32">
        <v>3.9778275489807129</v>
      </c>
      <c r="H1361" s="32">
        <v>4.5</v>
      </c>
      <c r="I1361" s="30">
        <v>2.0147445201873779</v>
      </c>
      <c r="J1361" s="31">
        <f t="shared" si="114"/>
        <v>2.7335793972015381</v>
      </c>
      <c r="K1361" s="32">
        <v>4.7142858505249023</v>
      </c>
      <c r="L1361" s="32">
        <v>1.2721667289733887</v>
      </c>
      <c r="M1361" s="33">
        <v>2.2142856121063232</v>
      </c>
    </row>
    <row r="1362" spans="1:13" x14ac:dyDescent="0.25">
      <c r="A1362" s="11" t="str">
        <f t="shared" si="112"/>
        <v>CHE_2009</v>
      </c>
      <c r="B1362" t="s">
        <v>35</v>
      </c>
      <c r="C1362" s="8" t="s">
        <v>67</v>
      </c>
      <c r="D1362" s="4">
        <v>2009</v>
      </c>
      <c r="E1362" s="30">
        <f t="shared" si="110"/>
        <v>2.9327632983525596</v>
      </c>
      <c r="F1362" s="31">
        <f t="shared" si="113"/>
        <v>3.6571428775787354</v>
      </c>
      <c r="G1362" s="32">
        <v>2.8142857551574707</v>
      </c>
      <c r="H1362" s="32">
        <v>4.5</v>
      </c>
      <c r="I1362" s="30">
        <v>2.0815558433532715</v>
      </c>
      <c r="J1362" s="31">
        <f t="shared" si="114"/>
        <v>2.7335793972015381</v>
      </c>
      <c r="K1362" s="32">
        <v>4.7142858505249023</v>
      </c>
      <c r="L1362" s="32">
        <v>1.2721667289733887</v>
      </c>
      <c r="M1362" s="33">
        <v>2.2142856121063232</v>
      </c>
    </row>
    <row r="1363" spans="1:13" x14ac:dyDescent="0.25">
      <c r="A1363" s="11" t="str">
        <f t="shared" si="112"/>
        <v>CHE_2010</v>
      </c>
      <c r="B1363" t="s">
        <v>35</v>
      </c>
      <c r="C1363" s="8" t="s">
        <v>67</v>
      </c>
      <c r="D1363" s="4">
        <v>2010</v>
      </c>
      <c r="E1363" s="30">
        <f t="shared" si="110"/>
        <v>2.9278109868367515</v>
      </c>
      <c r="F1363" s="31">
        <f t="shared" si="113"/>
        <v>3.658705472946167</v>
      </c>
      <c r="G1363" s="32">
        <v>2.817410945892334</v>
      </c>
      <c r="H1363" s="32">
        <v>4.5</v>
      </c>
      <c r="I1363" s="30">
        <v>2.0487167835235596</v>
      </c>
      <c r="J1363" s="31">
        <f t="shared" si="114"/>
        <v>2.7335793972015381</v>
      </c>
      <c r="K1363" s="32">
        <v>4.7142858505249023</v>
      </c>
      <c r="L1363" s="32">
        <v>1.2721667289733887</v>
      </c>
      <c r="M1363" s="33">
        <v>2.2142856121063232</v>
      </c>
    </row>
    <row r="1364" spans="1:13" x14ac:dyDescent="0.25">
      <c r="A1364" s="11" t="str">
        <f t="shared" si="112"/>
        <v>CHE_2011</v>
      </c>
      <c r="B1364" t="s">
        <v>35</v>
      </c>
      <c r="C1364" s="8" t="s">
        <v>67</v>
      </c>
      <c r="D1364" s="4">
        <v>2011</v>
      </c>
      <c r="E1364" s="30">
        <f t="shared" si="110"/>
        <v>2.9278919696807861</v>
      </c>
      <c r="F1364" s="31">
        <f t="shared" si="113"/>
        <v>3.6602679491043091</v>
      </c>
      <c r="G1364" s="32">
        <v>2.8205358982086182</v>
      </c>
      <c r="H1364" s="32">
        <v>4.5</v>
      </c>
      <c r="I1364" s="30">
        <v>2.0460777282714844</v>
      </c>
      <c r="J1364" s="31">
        <f t="shared" si="114"/>
        <v>2.7335793972015381</v>
      </c>
      <c r="K1364" s="32">
        <v>4.7142858505249023</v>
      </c>
      <c r="L1364" s="32">
        <v>1.2721667289733887</v>
      </c>
      <c r="M1364" s="33">
        <v>2.2142856121063232</v>
      </c>
    </row>
    <row r="1365" spans="1:13" x14ac:dyDescent="0.25">
      <c r="A1365" s="11" t="str">
        <f t="shared" si="112"/>
        <v>CHE_2012</v>
      </c>
      <c r="B1365" t="s">
        <v>35</v>
      </c>
      <c r="C1365" s="8" t="s">
        <v>67</v>
      </c>
      <c r="D1365" s="4">
        <v>2012</v>
      </c>
      <c r="E1365" s="30">
        <f t="shared" si="110"/>
        <v>2.927972992261251</v>
      </c>
      <c r="F1365" s="31">
        <f t="shared" si="113"/>
        <v>3.6618304252624512</v>
      </c>
      <c r="G1365" s="32">
        <v>2.8236608505249023</v>
      </c>
      <c r="H1365" s="32">
        <v>4.5</v>
      </c>
      <c r="I1365" s="30">
        <v>2.0434389114379883</v>
      </c>
      <c r="J1365" s="31">
        <f t="shared" si="114"/>
        <v>2.7335793972015381</v>
      </c>
      <c r="K1365" s="32">
        <v>4.7142858505249023</v>
      </c>
      <c r="L1365" s="32">
        <v>1.2721667289733887</v>
      </c>
      <c r="M1365" s="33">
        <v>2.2142856121063232</v>
      </c>
    </row>
    <row r="1366" spans="1:13" x14ac:dyDescent="0.25">
      <c r="A1366" s="11" t="str">
        <f t="shared" si="112"/>
        <v>CHE_2013</v>
      </c>
      <c r="B1366" t="s">
        <v>35</v>
      </c>
      <c r="C1366" s="8" t="s">
        <v>67</v>
      </c>
      <c r="D1366" s="4">
        <v>2013</v>
      </c>
      <c r="E1366" s="30">
        <f t="shared" si="110"/>
        <v>2.8655540148417153</v>
      </c>
      <c r="F1366" s="31">
        <f t="shared" si="113"/>
        <v>3.4758929014205933</v>
      </c>
      <c r="G1366" s="32">
        <v>2.8267858028411865</v>
      </c>
      <c r="H1366" s="32">
        <v>4.125</v>
      </c>
      <c r="I1366" s="30">
        <v>2.0408000946044922</v>
      </c>
      <c r="J1366" s="31">
        <f t="shared" si="114"/>
        <v>2.7335793972015381</v>
      </c>
      <c r="K1366" s="32">
        <v>4.7142858505249023</v>
      </c>
      <c r="L1366" s="32">
        <v>1.2721667289733887</v>
      </c>
      <c r="M1366" s="33">
        <v>2.2142856121063232</v>
      </c>
    </row>
    <row r="1367" spans="1:13" x14ac:dyDescent="0.25">
      <c r="A1367" s="11" t="str">
        <f t="shared" si="112"/>
        <v>CHE_2014</v>
      </c>
      <c r="B1367" t="s">
        <v>35</v>
      </c>
      <c r="C1367" s="8" t="s">
        <v>67</v>
      </c>
      <c r="D1367" s="4">
        <v>2014</v>
      </c>
      <c r="E1367" s="30">
        <f t="shared" ref="E1367:E1371" si="115">IF(AND(G1367=".",H1367=".",I1367=".",K1367=".",L1367=".",M1367="."),".",AVERAGE(G1367,H1367,I1367,K1367,L1367,M1367))</f>
        <v>2.8328519463539124</v>
      </c>
      <c r="F1367" s="31">
        <f t="shared" si="113"/>
        <v>3.4758929014205933</v>
      </c>
      <c r="G1367" s="32">
        <v>2.8267858028411865</v>
      </c>
      <c r="H1367" s="32">
        <v>4.125</v>
      </c>
      <c r="I1367" s="30">
        <v>2.0338399410247803</v>
      </c>
      <c r="J1367" s="31">
        <f t="shared" si="114"/>
        <v>2.670495311419169</v>
      </c>
      <c r="K1367" s="32">
        <v>4.7142858505249023</v>
      </c>
      <c r="L1367" s="32">
        <v>1.2721999883651733</v>
      </c>
      <c r="M1367" s="33">
        <v>2.0250000953674316</v>
      </c>
    </row>
    <row r="1368" spans="1:13" x14ac:dyDescent="0.25">
      <c r="A1368" s="11" t="str">
        <f t="shared" si="112"/>
        <v>CHE_2015</v>
      </c>
      <c r="B1368" t="s">
        <v>35</v>
      </c>
      <c r="C1368" s="8" t="s">
        <v>67</v>
      </c>
      <c r="D1368" s="4">
        <v>2015</v>
      </c>
      <c r="E1368" s="30">
        <f t="shared" si="115"/>
        <v>2.8316975235939026</v>
      </c>
      <c r="F1368" s="31">
        <f t="shared" si="113"/>
        <v>3.4758929014205933</v>
      </c>
      <c r="G1368" s="32">
        <v>2.8267858028411865</v>
      </c>
      <c r="H1368" s="32">
        <v>4.125</v>
      </c>
      <c r="I1368" s="30">
        <v>2.0268800258636475</v>
      </c>
      <c r="J1368" s="31">
        <f t="shared" si="114"/>
        <v>2.6705064376195273</v>
      </c>
      <c r="K1368" s="32">
        <v>4.7142858505249023</v>
      </c>
      <c r="L1368" s="32">
        <v>1.2722333669662476</v>
      </c>
      <c r="M1368" s="33">
        <v>2.0250000953674316</v>
      </c>
    </row>
    <row r="1369" spans="1:13" x14ac:dyDescent="0.25">
      <c r="A1369" s="11" t="str">
        <f t="shared" si="112"/>
        <v>CHE_2016</v>
      </c>
      <c r="B1369" t="s">
        <v>35</v>
      </c>
      <c r="C1369" s="8" t="s">
        <v>67</v>
      </c>
      <c r="D1369" s="4">
        <v>2016</v>
      </c>
      <c r="E1369" s="30">
        <f t="shared" si="115"/>
        <v>2.830543041229248</v>
      </c>
      <c r="F1369" s="31">
        <f t="shared" si="113"/>
        <v>3.4758929014205933</v>
      </c>
      <c r="G1369" s="32">
        <v>2.8267858028411865</v>
      </c>
      <c r="H1369" s="32">
        <v>4.125</v>
      </c>
      <c r="I1369" s="30">
        <v>2.0199198722839355</v>
      </c>
      <c r="J1369" s="31">
        <f t="shared" si="114"/>
        <v>2.6705175240834556</v>
      </c>
      <c r="K1369" s="32">
        <v>4.7142858505249023</v>
      </c>
      <c r="L1369" s="32">
        <v>1.2722666263580322</v>
      </c>
      <c r="M1369" s="33">
        <v>2.0250000953674316</v>
      </c>
    </row>
    <row r="1370" spans="1:13" x14ac:dyDescent="0.25">
      <c r="A1370" s="11" t="str">
        <f t="shared" si="112"/>
        <v>CHE_2017</v>
      </c>
      <c r="B1370" t="s">
        <v>35</v>
      </c>
      <c r="C1370" s="8" t="s">
        <v>67</v>
      </c>
      <c r="D1370" s="4">
        <v>2017</v>
      </c>
      <c r="E1370" s="30">
        <f t="shared" si="115"/>
        <v>2.8293886184692383</v>
      </c>
      <c r="F1370" s="31">
        <f t="shared" si="113"/>
        <v>3.4758929014205933</v>
      </c>
      <c r="G1370" s="32">
        <v>2.8267858028411865</v>
      </c>
      <c r="H1370" s="32">
        <v>4.125</v>
      </c>
      <c r="I1370" s="30">
        <v>2.0129599571228027</v>
      </c>
      <c r="J1370" s="31">
        <f t="shared" si="114"/>
        <v>2.6705286502838135</v>
      </c>
      <c r="K1370" s="32">
        <v>4.7142858505249023</v>
      </c>
      <c r="L1370" s="32">
        <v>1.2723000049591064</v>
      </c>
      <c r="M1370" s="33">
        <v>2.0250000953674316</v>
      </c>
    </row>
    <row r="1371" spans="1:13" x14ac:dyDescent="0.25">
      <c r="A1371" s="11" t="str">
        <f t="shared" si="112"/>
        <v>CHE_2018</v>
      </c>
      <c r="B1371" t="s">
        <v>35</v>
      </c>
      <c r="C1371" s="8" t="s">
        <v>67</v>
      </c>
      <c r="D1371" s="4">
        <v>2018</v>
      </c>
      <c r="E1371" s="30">
        <f t="shared" si="115"/>
        <v>2.675853212674459</v>
      </c>
      <c r="F1371" s="31">
        <f t="shared" si="113"/>
        <v>3.4758929014205933</v>
      </c>
      <c r="G1371" s="32">
        <v>2.8267858028411865</v>
      </c>
      <c r="H1371" s="32">
        <v>4.125</v>
      </c>
      <c r="I1371" s="30">
        <v>2.3059999942779541</v>
      </c>
      <c r="J1371" s="31">
        <f t="shared" si="114"/>
        <v>2.2657778263092041</v>
      </c>
      <c r="K1371" s="32">
        <v>3.5</v>
      </c>
      <c r="L1371" s="32">
        <v>1.2723333835601807</v>
      </c>
      <c r="M1371" s="33">
        <v>2.0250000953674316</v>
      </c>
    </row>
    <row r="1372" spans="1:13" x14ac:dyDescent="0.25">
      <c r="A1372" s="11" t="str">
        <f t="shared" si="112"/>
        <v>TUR_1975</v>
      </c>
      <c r="B1372" t="s">
        <v>36</v>
      </c>
      <c r="C1372" s="7" t="s">
        <v>187</v>
      </c>
      <c r="D1372" s="6">
        <v>1975</v>
      </c>
      <c r="E1372" s="34">
        <f t="shared" si="110"/>
        <v>4.8444582621256513</v>
      </c>
      <c r="F1372" s="35">
        <f t="shared" si="113"/>
        <v>5.4740889072418213</v>
      </c>
      <c r="G1372" s="36">
        <v>5.4770240783691406</v>
      </c>
      <c r="H1372" s="36">
        <v>5.471153736114502</v>
      </c>
      <c r="I1372" s="34">
        <v>5.499333381652832</v>
      </c>
      <c r="J1372" s="35">
        <f t="shared" si="114"/>
        <v>4.2064127922058105</v>
      </c>
      <c r="K1372" s="36">
        <v>5.5714287757873535</v>
      </c>
      <c r="L1372" s="36">
        <v>5.690666675567627</v>
      </c>
      <c r="M1372" s="37">
        <v>1.3571429252624512</v>
      </c>
    </row>
    <row r="1373" spans="1:13" x14ac:dyDescent="0.25">
      <c r="A1373" s="11" t="str">
        <f t="shared" si="112"/>
        <v>TUR_1976</v>
      </c>
      <c r="B1373" t="s">
        <v>36</v>
      </c>
      <c r="C1373" s="7" t="s">
        <v>187</v>
      </c>
      <c r="D1373" s="6">
        <v>1976</v>
      </c>
      <c r="E1373" s="34">
        <f t="shared" si="110"/>
        <v>4.8450832366943359</v>
      </c>
      <c r="F1373" s="35">
        <f t="shared" si="113"/>
        <v>5.475963830947876</v>
      </c>
      <c r="G1373" s="36">
        <v>5.48077392578125</v>
      </c>
      <c r="H1373" s="36">
        <v>5.471153736114502</v>
      </c>
      <c r="I1373" s="34">
        <v>5.499333381652832</v>
      </c>
      <c r="J1373" s="35">
        <f t="shared" si="114"/>
        <v>4.2064127922058105</v>
      </c>
      <c r="K1373" s="36">
        <v>5.5714287757873535</v>
      </c>
      <c r="L1373" s="36">
        <v>5.690666675567627</v>
      </c>
      <c r="M1373" s="37">
        <v>1.3571429252624512</v>
      </c>
    </row>
    <row r="1374" spans="1:13" x14ac:dyDescent="0.25">
      <c r="A1374" s="11" t="str">
        <f t="shared" si="112"/>
        <v>TUR_1977</v>
      </c>
      <c r="B1374" t="s">
        <v>36</v>
      </c>
      <c r="C1374" s="7" t="s">
        <v>187</v>
      </c>
      <c r="D1374" s="6">
        <v>1977</v>
      </c>
      <c r="E1374" s="34">
        <f t="shared" si="110"/>
        <v>4.8457082112630205</v>
      </c>
      <c r="F1374" s="35">
        <f t="shared" si="113"/>
        <v>5.4778387546539307</v>
      </c>
      <c r="G1374" s="36">
        <v>5.4845237731933594</v>
      </c>
      <c r="H1374" s="36">
        <v>5.471153736114502</v>
      </c>
      <c r="I1374" s="34">
        <v>5.499333381652832</v>
      </c>
      <c r="J1374" s="35">
        <f t="shared" si="114"/>
        <v>4.2064127922058105</v>
      </c>
      <c r="K1374" s="36">
        <v>5.5714287757873535</v>
      </c>
      <c r="L1374" s="36">
        <v>5.690666675567627</v>
      </c>
      <c r="M1374" s="37">
        <v>1.3571429252624512</v>
      </c>
    </row>
    <row r="1375" spans="1:13" x14ac:dyDescent="0.25">
      <c r="A1375" s="11" t="str">
        <f t="shared" si="112"/>
        <v>TUR_1978</v>
      </c>
      <c r="B1375" t="s">
        <v>36</v>
      </c>
      <c r="C1375" s="7" t="s">
        <v>187</v>
      </c>
      <c r="D1375" s="6">
        <v>1978</v>
      </c>
      <c r="E1375" s="34">
        <f t="shared" si="110"/>
        <v>4.846333185831706</v>
      </c>
      <c r="F1375" s="35">
        <f t="shared" si="113"/>
        <v>5.4797136783599854</v>
      </c>
      <c r="G1375" s="36">
        <v>5.4882736206054688</v>
      </c>
      <c r="H1375" s="36">
        <v>5.471153736114502</v>
      </c>
      <c r="I1375" s="34">
        <v>5.499333381652832</v>
      </c>
      <c r="J1375" s="35">
        <f t="shared" si="114"/>
        <v>4.2064127922058105</v>
      </c>
      <c r="K1375" s="36">
        <v>5.5714287757873535</v>
      </c>
      <c r="L1375" s="36">
        <v>5.690666675567627</v>
      </c>
      <c r="M1375" s="37">
        <v>1.3571429252624512</v>
      </c>
    </row>
    <row r="1376" spans="1:13" x14ac:dyDescent="0.25">
      <c r="A1376" s="11" t="str">
        <f t="shared" si="112"/>
        <v>TUR_1979</v>
      </c>
      <c r="B1376" t="s">
        <v>36</v>
      </c>
      <c r="C1376" s="7" t="s">
        <v>187</v>
      </c>
      <c r="D1376" s="6">
        <v>1979</v>
      </c>
      <c r="E1376" s="34">
        <f t="shared" si="110"/>
        <v>4.8469581604003906</v>
      </c>
      <c r="F1376" s="35">
        <f t="shared" si="113"/>
        <v>5.48158860206604</v>
      </c>
      <c r="G1376" s="36">
        <v>5.4920234680175781</v>
      </c>
      <c r="H1376" s="36">
        <v>5.471153736114502</v>
      </c>
      <c r="I1376" s="34">
        <v>5.499333381652832</v>
      </c>
      <c r="J1376" s="35">
        <f t="shared" si="114"/>
        <v>4.2064127922058105</v>
      </c>
      <c r="K1376" s="36">
        <v>5.5714287757873535</v>
      </c>
      <c r="L1376" s="36">
        <v>5.690666675567627</v>
      </c>
      <c r="M1376" s="37">
        <v>1.3571429252624512</v>
      </c>
    </row>
    <row r="1377" spans="1:13" x14ac:dyDescent="0.25">
      <c r="A1377" s="11" t="str">
        <f t="shared" si="112"/>
        <v>TUR_1980</v>
      </c>
      <c r="B1377" t="s">
        <v>36</v>
      </c>
      <c r="C1377" s="7" t="s">
        <v>187</v>
      </c>
      <c r="D1377" s="6">
        <v>1980</v>
      </c>
      <c r="E1377" s="34">
        <f t="shared" si="110"/>
        <v>4.8475831349690752</v>
      </c>
      <c r="F1377" s="35">
        <f t="shared" si="113"/>
        <v>5.4834635257720947</v>
      </c>
      <c r="G1377" s="36">
        <v>5.4957733154296875</v>
      </c>
      <c r="H1377" s="36">
        <v>5.471153736114502</v>
      </c>
      <c r="I1377" s="34">
        <v>5.499333381652832</v>
      </c>
      <c r="J1377" s="35">
        <f t="shared" si="114"/>
        <v>4.2064127922058105</v>
      </c>
      <c r="K1377" s="36">
        <v>5.5714287757873535</v>
      </c>
      <c r="L1377" s="36">
        <v>5.690666675567627</v>
      </c>
      <c r="M1377" s="37">
        <v>1.3571429252624512</v>
      </c>
    </row>
    <row r="1378" spans="1:13" x14ac:dyDescent="0.25">
      <c r="A1378" s="11" t="str">
        <f t="shared" si="112"/>
        <v>TUR_1981</v>
      </c>
      <c r="B1378" t="s">
        <v>36</v>
      </c>
      <c r="C1378" s="7" t="s">
        <v>187</v>
      </c>
      <c r="D1378" s="6">
        <v>1981</v>
      </c>
      <c r="E1378" s="34">
        <f t="shared" si="110"/>
        <v>4.8482082684834795</v>
      </c>
      <c r="F1378" s="35">
        <f t="shared" si="113"/>
        <v>5.4853389263153076</v>
      </c>
      <c r="G1378" s="36">
        <v>5.4995241165161133</v>
      </c>
      <c r="H1378" s="36">
        <v>5.471153736114502</v>
      </c>
      <c r="I1378" s="34">
        <v>5.499333381652832</v>
      </c>
      <c r="J1378" s="35">
        <f t="shared" si="114"/>
        <v>4.2064127922058105</v>
      </c>
      <c r="K1378" s="36">
        <v>5.5714287757873535</v>
      </c>
      <c r="L1378" s="36">
        <v>5.690666675567627</v>
      </c>
      <c r="M1378" s="37">
        <v>1.3571429252624512</v>
      </c>
    </row>
    <row r="1379" spans="1:13" x14ac:dyDescent="0.25">
      <c r="A1379" s="11" t="str">
        <f t="shared" si="112"/>
        <v>TUR_1982</v>
      </c>
      <c r="B1379" t="s">
        <v>36</v>
      </c>
      <c r="C1379" s="7" t="s">
        <v>187</v>
      </c>
      <c r="D1379" s="6">
        <v>1982</v>
      </c>
      <c r="E1379" s="34">
        <f t="shared" ref="E1379:E1447" si="116">IF(AND(G1379=".",H1379=".",I1379=".",K1379=".",L1379=".",M1379="."),".",AVERAGE(G1379,H1379,I1379,K1379,L1379,M1379))</f>
        <v>4.848833243052165</v>
      </c>
      <c r="F1379" s="35">
        <f t="shared" si="113"/>
        <v>5.4872138500213623</v>
      </c>
      <c r="G1379" s="36">
        <v>5.5032739639282227</v>
      </c>
      <c r="H1379" s="36">
        <v>5.471153736114502</v>
      </c>
      <c r="I1379" s="34">
        <v>5.499333381652832</v>
      </c>
      <c r="J1379" s="35">
        <f t="shared" si="114"/>
        <v>4.2064127922058105</v>
      </c>
      <c r="K1379" s="36">
        <v>5.5714287757873535</v>
      </c>
      <c r="L1379" s="36">
        <v>5.690666675567627</v>
      </c>
      <c r="M1379" s="37">
        <v>1.3571429252624512</v>
      </c>
    </row>
    <row r="1380" spans="1:13" x14ac:dyDescent="0.25">
      <c r="A1380" s="11" t="str">
        <f t="shared" si="112"/>
        <v>TUR_1983</v>
      </c>
      <c r="B1380" t="s">
        <v>36</v>
      </c>
      <c r="C1380" s="7" t="s">
        <v>187</v>
      </c>
      <c r="D1380" s="6">
        <v>1983</v>
      </c>
      <c r="E1380" s="34">
        <f t="shared" si="116"/>
        <v>4.8494582176208496</v>
      </c>
      <c r="F1380" s="35">
        <f t="shared" si="113"/>
        <v>5.489088773727417</v>
      </c>
      <c r="G1380" s="36">
        <v>5.507023811340332</v>
      </c>
      <c r="H1380" s="36">
        <v>5.471153736114502</v>
      </c>
      <c r="I1380" s="34">
        <v>5.499333381652832</v>
      </c>
      <c r="J1380" s="35">
        <f t="shared" si="114"/>
        <v>4.2064127922058105</v>
      </c>
      <c r="K1380" s="36">
        <v>5.5714287757873535</v>
      </c>
      <c r="L1380" s="36">
        <v>5.690666675567627</v>
      </c>
      <c r="M1380" s="37">
        <v>1.3571429252624512</v>
      </c>
    </row>
    <row r="1381" spans="1:13" x14ac:dyDescent="0.25">
      <c r="A1381" s="11" t="str">
        <f t="shared" si="112"/>
        <v>TUR_1984</v>
      </c>
      <c r="B1381" t="s">
        <v>36</v>
      </c>
      <c r="C1381" s="7" t="s">
        <v>187</v>
      </c>
      <c r="D1381" s="6">
        <v>1984</v>
      </c>
      <c r="E1381" s="34">
        <f t="shared" si="116"/>
        <v>4.8500831921895342</v>
      </c>
      <c r="F1381" s="35">
        <f t="shared" si="113"/>
        <v>5.4909636974334717</v>
      </c>
      <c r="G1381" s="36">
        <v>5.5107736587524414</v>
      </c>
      <c r="H1381" s="36">
        <v>5.471153736114502</v>
      </c>
      <c r="I1381" s="34">
        <v>5.499333381652832</v>
      </c>
      <c r="J1381" s="35">
        <f t="shared" si="114"/>
        <v>4.2064127922058105</v>
      </c>
      <c r="K1381" s="36">
        <v>5.5714287757873535</v>
      </c>
      <c r="L1381" s="36">
        <v>5.690666675567627</v>
      </c>
      <c r="M1381" s="37">
        <v>1.3571429252624512</v>
      </c>
    </row>
    <row r="1382" spans="1:13" x14ac:dyDescent="0.25">
      <c r="A1382" s="11" t="str">
        <f t="shared" si="112"/>
        <v>TUR_1985</v>
      </c>
      <c r="B1382" t="s">
        <v>36</v>
      </c>
      <c r="C1382" s="7" t="s">
        <v>187</v>
      </c>
      <c r="D1382" s="6">
        <v>1985</v>
      </c>
      <c r="E1382" s="34">
        <f t="shared" si="116"/>
        <v>4.8507081667582197</v>
      </c>
      <c r="F1382" s="35">
        <f t="shared" si="113"/>
        <v>5.4928386211395264</v>
      </c>
      <c r="G1382" s="36">
        <v>5.5145235061645508</v>
      </c>
      <c r="H1382" s="36">
        <v>5.471153736114502</v>
      </c>
      <c r="I1382" s="34">
        <v>5.499333381652832</v>
      </c>
      <c r="J1382" s="35">
        <f t="shared" si="114"/>
        <v>4.2064127922058105</v>
      </c>
      <c r="K1382" s="36">
        <v>5.5714287757873535</v>
      </c>
      <c r="L1382" s="36">
        <v>5.690666675567627</v>
      </c>
      <c r="M1382" s="37">
        <v>1.3571429252624512</v>
      </c>
    </row>
    <row r="1383" spans="1:13" x14ac:dyDescent="0.25">
      <c r="A1383" s="11" t="str">
        <f t="shared" si="112"/>
        <v>TUR_1986</v>
      </c>
      <c r="B1383" t="s">
        <v>36</v>
      </c>
      <c r="C1383" s="7" t="s">
        <v>187</v>
      </c>
      <c r="D1383" s="6">
        <v>1986</v>
      </c>
      <c r="E1383" s="34">
        <f t="shared" si="116"/>
        <v>4.8513331413269043</v>
      </c>
      <c r="F1383" s="35">
        <f t="shared" si="113"/>
        <v>5.4947135448455811</v>
      </c>
      <c r="G1383" s="36">
        <v>5.5182733535766602</v>
      </c>
      <c r="H1383" s="36">
        <v>5.471153736114502</v>
      </c>
      <c r="I1383" s="34">
        <v>5.499333381652832</v>
      </c>
      <c r="J1383" s="35">
        <f t="shared" si="114"/>
        <v>4.2064127922058105</v>
      </c>
      <c r="K1383" s="36">
        <v>5.5714287757873535</v>
      </c>
      <c r="L1383" s="36">
        <v>5.690666675567627</v>
      </c>
      <c r="M1383" s="37">
        <v>1.3571429252624512</v>
      </c>
    </row>
    <row r="1384" spans="1:13" x14ac:dyDescent="0.25">
      <c r="A1384" s="11" t="str">
        <f t="shared" si="112"/>
        <v>TUR_1987</v>
      </c>
      <c r="B1384" t="s">
        <v>36</v>
      </c>
      <c r="C1384" s="7" t="s">
        <v>187</v>
      </c>
      <c r="D1384" s="6">
        <v>1987</v>
      </c>
      <c r="E1384" s="34">
        <f t="shared" si="116"/>
        <v>4.8519582748413086</v>
      </c>
      <c r="F1384" s="35">
        <f t="shared" si="113"/>
        <v>5.4965889453887939</v>
      </c>
      <c r="G1384" s="36">
        <v>5.5220241546630859</v>
      </c>
      <c r="H1384" s="36">
        <v>5.471153736114502</v>
      </c>
      <c r="I1384" s="34">
        <v>5.499333381652832</v>
      </c>
      <c r="J1384" s="35">
        <f t="shared" si="114"/>
        <v>4.2064127922058105</v>
      </c>
      <c r="K1384" s="36">
        <v>5.5714287757873535</v>
      </c>
      <c r="L1384" s="36">
        <v>5.690666675567627</v>
      </c>
      <c r="M1384" s="37">
        <v>1.3571429252624512</v>
      </c>
    </row>
    <row r="1385" spans="1:13" x14ac:dyDescent="0.25">
      <c r="A1385" s="11" t="str">
        <f t="shared" si="112"/>
        <v>TUR_1988</v>
      </c>
      <c r="B1385" t="s">
        <v>36</v>
      </c>
      <c r="C1385" s="7" t="s">
        <v>187</v>
      </c>
      <c r="D1385" s="6">
        <v>1988</v>
      </c>
      <c r="E1385" s="34">
        <f t="shared" si="116"/>
        <v>4.8525832494099932</v>
      </c>
      <c r="F1385" s="35">
        <f t="shared" si="113"/>
        <v>5.4984638690948486</v>
      </c>
      <c r="G1385" s="36">
        <v>5.5257740020751953</v>
      </c>
      <c r="H1385" s="36">
        <v>5.471153736114502</v>
      </c>
      <c r="I1385" s="34">
        <v>5.499333381652832</v>
      </c>
      <c r="J1385" s="35">
        <f t="shared" si="114"/>
        <v>4.2064127922058105</v>
      </c>
      <c r="K1385" s="36">
        <v>5.5714287757873535</v>
      </c>
      <c r="L1385" s="36">
        <v>5.690666675567627</v>
      </c>
      <c r="M1385" s="37">
        <v>1.3571429252624512</v>
      </c>
    </row>
    <row r="1386" spans="1:13" x14ac:dyDescent="0.25">
      <c r="A1386" s="11" t="str">
        <f t="shared" si="112"/>
        <v>TUR_1989</v>
      </c>
      <c r="B1386" t="s">
        <v>36</v>
      </c>
      <c r="C1386" s="7" t="s">
        <v>187</v>
      </c>
      <c r="D1386" s="6">
        <v>1989</v>
      </c>
      <c r="E1386" s="34">
        <f t="shared" si="116"/>
        <v>4.8532082239786787</v>
      </c>
      <c r="F1386" s="35">
        <f t="shared" si="113"/>
        <v>5.5003387928009033</v>
      </c>
      <c r="G1386" s="36">
        <v>5.5295238494873047</v>
      </c>
      <c r="H1386" s="36">
        <v>5.471153736114502</v>
      </c>
      <c r="I1386" s="34">
        <v>5.499333381652832</v>
      </c>
      <c r="J1386" s="35">
        <f t="shared" si="114"/>
        <v>4.2064127922058105</v>
      </c>
      <c r="K1386" s="36">
        <v>5.5714287757873535</v>
      </c>
      <c r="L1386" s="36">
        <v>5.690666675567627</v>
      </c>
      <c r="M1386" s="37">
        <v>1.3571429252624512</v>
      </c>
    </row>
    <row r="1387" spans="1:13" x14ac:dyDescent="0.25">
      <c r="A1387" s="11" t="str">
        <f t="shared" si="112"/>
        <v>TUR_1990</v>
      </c>
      <c r="B1387" t="s">
        <v>36</v>
      </c>
      <c r="C1387" s="7" t="s">
        <v>187</v>
      </c>
      <c r="D1387" s="6">
        <v>1990</v>
      </c>
      <c r="E1387" s="34">
        <f t="shared" si="116"/>
        <v>4.8538331985473633</v>
      </c>
      <c r="F1387" s="35">
        <f t="shared" si="113"/>
        <v>5.502213716506958</v>
      </c>
      <c r="G1387" s="36">
        <v>5.5332736968994141</v>
      </c>
      <c r="H1387" s="36">
        <v>5.471153736114502</v>
      </c>
      <c r="I1387" s="34">
        <v>5.499333381652832</v>
      </c>
      <c r="J1387" s="35">
        <f t="shared" si="114"/>
        <v>4.2064127922058105</v>
      </c>
      <c r="K1387" s="36">
        <v>5.5714287757873535</v>
      </c>
      <c r="L1387" s="36">
        <v>5.690666675567627</v>
      </c>
      <c r="M1387" s="37">
        <v>1.3571429252624512</v>
      </c>
    </row>
    <row r="1388" spans="1:13" x14ac:dyDescent="0.25">
      <c r="A1388" s="11" t="str">
        <f t="shared" si="112"/>
        <v>TUR_1991</v>
      </c>
      <c r="B1388" t="s">
        <v>36</v>
      </c>
      <c r="C1388" s="7" t="s">
        <v>187</v>
      </c>
      <c r="D1388" s="6">
        <v>1991</v>
      </c>
      <c r="E1388" s="34">
        <f t="shared" si="116"/>
        <v>4.844458182652791</v>
      </c>
      <c r="F1388" s="35">
        <f t="shared" si="113"/>
        <v>5.5040886402130127</v>
      </c>
      <c r="G1388" s="36">
        <v>5.5370235443115234</v>
      </c>
      <c r="H1388" s="36">
        <v>5.471153736114502</v>
      </c>
      <c r="I1388" s="34">
        <v>5.499333381652832</v>
      </c>
      <c r="J1388" s="35">
        <f t="shared" si="114"/>
        <v>4.1864128112792969</v>
      </c>
      <c r="K1388" s="36">
        <v>5.5714287757873535</v>
      </c>
      <c r="L1388" s="36">
        <v>5.6306667327880859</v>
      </c>
      <c r="M1388" s="37">
        <v>1.3571429252624512</v>
      </c>
    </row>
    <row r="1389" spans="1:13" x14ac:dyDescent="0.25">
      <c r="A1389" s="11" t="str">
        <f t="shared" si="112"/>
        <v>TUR_1992</v>
      </c>
      <c r="B1389" t="s">
        <v>36</v>
      </c>
      <c r="C1389" s="7" t="s">
        <v>187</v>
      </c>
      <c r="D1389" s="6">
        <v>1992</v>
      </c>
      <c r="E1389" s="34">
        <f t="shared" si="116"/>
        <v>4.8450831572214765</v>
      </c>
      <c r="F1389" s="35">
        <f t="shared" si="113"/>
        <v>5.5059635639190674</v>
      </c>
      <c r="G1389" s="36">
        <v>5.5407733917236328</v>
      </c>
      <c r="H1389" s="36">
        <v>5.471153736114502</v>
      </c>
      <c r="I1389" s="34">
        <v>5.499333381652832</v>
      </c>
      <c r="J1389" s="35">
        <f t="shared" si="114"/>
        <v>4.1864128112792969</v>
      </c>
      <c r="K1389" s="36">
        <v>5.5714287757873535</v>
      </c>
      <c r="L1389" s="36">
        <v>5.6306667327880859</v>
      </c>
      <c r="M1389" s="37">
        <v>1.3571429252624512</v>
      </c>
    </row>
    <row r="1390" spans="1:13" x14ac:dyDescent="0.25">
      <c r="A1390" s="11" t="str">
        <f t="shared" si="112"/>
        <v>TUR_1993</v>
      </c>
      <c r="B1390" t="s">
        <v>36</v>
      </c>
      <c r="C1390" s="7" t="s">
        <v>187</v>
      </c>
      <c r="D1390" s="6">
        <v>1993</v>
      </c>
      <c r="E1390" s="34">
        <f t="shared" si="116"/>
        <v>4.8457082907358808</v>
      </c>
      <c r="F1390" s="35">
        <f t="shared" si="113"/>
        <v>5.5078389644622803</v>
      </c>
      <c r="G1390" s="36">
        <v>5.5445241928100586</v>
      </c>
      <c r="H1390" s="36">
        <v>5.471153736114502</v>
      </c>
      <c r="I1390" s="34">
        <v>5.499333381652832</v>
      </c>
      <c r="J1390" s="35">
        <f t="shared" si="114"/>
        <v>4.1864128112792969</v>
      </c>
      <c r="K1390" s="36">
        <v>5.5714287757873535</v>
      </c>
      <c r="L1390" s="36">
        <v>5.6306667327880859</v>
      </c>
      <c r="M1390" s="37">
        <v>1.3571429252624512</v>
      </c>
    </row>
    <row r="1391" spans="1:13" x14ac:dyDescent="0.25">
      <c r="A1391" s="11" t="str">
        <f t="shared" si="112"/>
        <v>TUR_1994</v>
      </c>
      <c r="B1391" t="s">
        <v>36</v>
      </c>
      <c r="C1391" s="7" t="s">
        <v>187</v>
      </c>
      <c r="D1391" s="6">
        <v>1994</v>
      </c>
      <c r="E1391" s="34">
        <f t="shared" si="116"/>
        <v>4.8463332653045654</v>
      </c>
      <c r="F1391" s="35">
        <f t="shared" si="113"/>
        <v>5.509713888168335</v>
      </c>
      <c r="G1391" s="36">
        <v>5.548274040222168</v>
      </c>
      <c r="H1391" s="36">
        <v>5.471153736114502</v>
      </c>
      <c r="I1391" s="34">
        <v>5.499333381652832</v>
      </c>
      <c r="J1391" s="35">
        <f t="shared" si="114"/>
        <v>4.1864128112792969</v>
      </c>
      <c r="K1391" s="36">
        <v>5.5714287757873535</v>
      </c>
      <c r="L1391" s="36">
        <v>5.6306667327880859</v>
      </c>
      <c r="M1391" s="37">
        <v>1.3571429252624512</v>
      </c>
    </row>
    <row r="1392" spans="1:13" x14ac:dyDescent="0.25">
      <c r="A1392" s="11" t="str">
        <f t="shared" si="112"/>
        <v>TUR_1995</v>
      </c>
      <c r="B1392" t="s">
        <v>36</v>
      </c>
      <c r="C1392" s="7" t="s">
        <v>187</v>
      </c>
      <c r="D1392" s="6">
        <v>1995</v>
      </c>
      <c r="E1392" s="34">
        <f t="shared" si="116"/>
        <v>4.84695823987325</v>
      </c>
      <c r="F1392" s="35">
        <f t="shared" si="113"/>
        <v>5.5115888118743896</v>
      </c>
      <c r="G1392" s="36">
        <v>5.5520238876342773</v>
      </c>
      <c r="H1392" s="36">
        <v>5.471153736114502</v>
      </c>
      <c r="I1392" s="34">
        <v>5.499333381652832</v>
      </c>
      <c r="J1392" s="35">
        <f t="shared" si="114"/>
        <v>4.1864128112792969</v>
      </c>
      <c r="K1392" s="36">
        <v>5.5714287757873535</v>
      </c>
      <c r="L1392" s="36">
        <v>5.6306667327880859</v>
      </c>
      <c r="M1392" s="37">
        <v>1.3571429252624512</v>
      </c>
    </row>
    <row r="1393" spans="1:13" x14ac:dyDescent="0.25">
      <c r="A1393" s="11" t="str">
        <f t="shared" si="112"/>
        <v>TUR_1996</v>
      </c>
      <c r="B1393" t="s">
        <v>36</v>
      </c>
      <c r="C1393" s="7" t="s">
        <v>187</v>
      </c>
      <c r="D1393" s="6">
        <v>1996</v>
      </c>
      <c r="E1393" s="34">
        <f t="shared" si="116"/>
        <v>4.8475832144419355</v>
      </c>
      <c r="F1393" s="35">
        <f t="shared" si="113"/>
        <v>5.5134637355804443</v>
      </c>
      <c r="G1393" s="36">
        <v>5.5557737350463867</v>
      </c>
      <c r="H1393" s="36">
        <v>5.471153736114502</v>
      </c>
      <c r="I1393" s="34">
        <v>5.499333381652832</v>
      </c>
      <c r="J1393" s="35">
        <f t="shared" si="114"/>
        <v>4.1864128112792969</v>
      </c>
      <c r="K1393" s="36">
        <v>5.5714287757873535</v>
      </c>
      <c r="L1393" s="36">
        <v>5.6306667327880859</v>
      </c>
      <c r="M1393" s="37">
        <v>1.3571429252624512</v>
      </c>
    </row>
    <row r="1394" spans="1:13" x14ac:dyDescent="0.25">
      <c r="A1394" s="11" t="str">
        <f t="shared" si="112"/>
        <v>TUR_1997</v>
      </c>
      <c r="B1394" t="s">
        <v>36</v>
      </c>
      <c r="C1394" s="7" t="s">
        <v>187</v>
      </c>
      <c r="D1394" s="6">
        <v>1997</v>
      </c>
      <c r="E1394" s="34">
        <f t="shared" si="116"/>
        <v>4.8065415223439532</v>
      </c>
      <c r="F1394" s="35">
        <f t="shared" si="113"/>
        <v>5.515338659286499</v>
      </c>
      <c r="G1394" s="36">
        <v>5.5595235824584961</v>
      </c>
      <c r="H1394" s="36">
        <v>5.471153736114502</v>
      </c>
      <c r="I1394" s="34">
        <v>5.249333381652832</v>
      </c>
      <c r="J1394" s="35">
        <f t="shared" si="114"/>
        <v>4.1864128112792969</v>
      </c>
      <c r="K1394" s="36">
        <v>5.5714287757873535</v>
      </c>
      <c r="L1394" s="36">
        <v>5.6306667327880859</v>
      </c>
      <c r="M1394" s="37">
        <v>1.3571429252624512</v>
      </c>
    </row>
    <row r="1395" spans="1:13" x14ac:dyDescent="0.25">
      <c r="A1395" s="11" t="str">
        <f t="shared" si="112"/>
        <v>TUR_1998</v>
      </c>
      <c r="B1395" t="s">
        <v>36</v>
      </c>
      <c r="C1395" s="7" t="s">
        <v>187</v>
      </c>
      <c r="D1395" s="6">
        <v>1998</v>
      </c>
      <c r="E1395" s="34">
        <f t="shared" si="116"/>
        <v>4.2509859402974444</v>
      </c>
      <c r="F1395" s="35">
        <f t="shared" si="113"/>
        <v>5.515338659286499</v>
      </c>
      <c r="G1395" s="36">
        <v>5.5595235824584961</v>
      </c>
      <c r="H1395" s="36">
        <v>5.471153736114502</v>
      </c>
      <c r="I1395" s="34">
        <v>4.9159998893737793</v>
      </c>
      <c r="J1395" s="35">
        <f t="shared" si="114"/>
        <v>3.1864128112792969</v>
      </c>
      <c r="K1395" s="36">
        <v>5.5714287757873535</v>
      </c>
      <c r="L1395" s="36">
        <v>5.6306667327880859</v>
      </c>
      <c r="M1395" s="37">
        <v>-1.6428570747375488</v>
      </c>
    </row>
    <row r="1396" spans="1:13" x14ac:dyDescent="0.25">
      <c r="A1396" s="11" t="str">
        <f t="shared" si="112"/>
        <v>TUR_1999</v>
      </c>
      <c r="B1396" t="s">
        <v>36</v>
      </c>
      <c r="C1396" s="7" t="s">
        <v>187</v>
      </c>
      <c r="D1396" s="6">
        <v>1999</v>
      </c>
      <c r="E1396" s="34">
        <f t="shared" si="116"/>
        <v>4.4162637392679853</v>
      </c>
      <c r="F1396" s="35">
        <f t="shared" si="113"/>
        <v>5.515338659286499</v>
      </c>
      <c r="G1396" s="36">
        <v>5.5595235824584961</v>
      </c>
      <c r="H1396" s="36">
        <v>5.471153736114502</v>
      </c>
      <c r="I1396" s="34">
        <v>4.9076666831970215</v>
      </c>
      <c r="J1396" s="35">
        <f t="shared" si="114"/>
        <v>3.5197461446126304</v>
      </c>
      <c r="K1396" s="36">
        <v>5.5714287757873535</v>
      </c>
      <c r="L1396" s="36">
        <v>5.6306667327880859</v>
      </c>
      <c r="M1396" s="37">
        <v>-0.64285707473754883</v>
      </c>
    </row>
    <row r="1397" spans="1:13" x14ac:dyDescent="0.25">
      <c r="A1397" s="11" t="str">
        <f t="shared" si="112"/>
        <v>TUR_2000</v>
      </c>
      <c r="B1397" t="s">
        <v>36</v>
      </c>
      <c r="C1397" s="7" t="s">
        <v>187</v>
      </c>
      <c r="D1397" s="6">
        <v>2000</v>
      </c>
      <c r="E1397" s="34">
        <f t="shared" si="116"/>
        <v>4.2065415382385254</v>
      </c>
      <c r="F1397" s="35">
        <f t="shared" si="113"/>
        <v>5.515338659286499</v>
      </c>
      <c r="G1397" s="36">
        <v>5.5595235824584961</v>
      </c>
      <c r="H1397" s="36">
        <v>5.471153736114502</v>
      </c>
      <c r="I1397" s="34">
        <v>4.6493334770202637</v>
      </c>
      <c r="J1397" s="35">
        <f t="shared" si="114"/>
        <v>3.1864128112792969</v>
      </c>
      <c r="K1397" s="36">
        <v>5.5714287757873535</v>
      </c>
      <c r="L1397" s="36">
        <v>4.6306667327880859</v>
      </c>
      <c r="M1397" s="37">
        <v>-0.64285707473754883</v>
      </c>
    </row>
    <row r="1398" spans="1:13" x14ac:dyDescent="0.25">
      <c r="A1398" s="11" t="str">
        <f t="shared" si="112"/>
        <v>TUR_2001</v>
      </c>
      <c r="B1398" t="s">
        <v>36</v>
      </c>
      <c r="C1398" s="7" t="s">
        <v>187</v>
      </c>
      <c r="D1398" s="6">
        <v>2001</v>
      </c>
      <c r="E1398" s="34">
        <f t="shared" si="116"/>
        <v>3.8715415000915527</v>
      </c>
      <c r="F1398" s="35">
        <f t="shared" si="113"/>
        <v>4.515338659286499</v>
      </c>
      <c r="G1398" s="36">
        <v>4.6845235824584961</v>
      </c>
      <c r="H1398" s="36">
        <v>4.346153736114502</v>
      </c>
      <c r="I1398" s="34">
        <v>4.6393332481384277</v>
      </c>
      <c r="J1398" s="35">
        <f t="shared" si="114"/>
        <v>3.1864128112792969</v>
      </c>
      <c r="K1398" s="36">
        <v>5.5714287757873535</v>
      </c>
      <c r="L1398" s="36">
        <v>3.6306667327880859</v>
      </c>
      <c r="M1398" s="37">
        <v>0.35714292526245117</v>
      </c>
    </row>
    <row r="1399" spans="1:13" x14ac:dyDescent="0.25">
      <c r="A1399" s="11" t="str">
        <f t="shared" si="112"/>
        <v>TUR_2002</v>
      </c>
      <c r="B1399" t="s">
        <v>36</v>
      </c>
      <c r="C1399" s="7" t="s">
        <v>187</v>
      </c>
      <c r="D1399" s="6">
        <v>2002</v>
      </c>
      <c r="E1399" s="34">
        <f t="shared" si="116"/>
        <v>3.735736052195231</v>
      </c>
      <c r="F1399" s="35">
        <f t="shared" si="113"/>
        <v>4.1070055961608887</v>
      </c>
      <c r="G1399" s="36">
        <v>4.267857551574707</v>
      </c>
      <c r="H1399" s="36">
        <v>3.9461536407470703</v>
      </c>
      <c r="I1399" s="34">
        <v>4.6411666870117188</v>
      </c>
      <c r="J1399" s="35">
        <f t="shared" si="114"/>
        <v>3.1864128112792969</v>
      </c>
      <c r="K1399" s="36">
        <v>5.5714287757873535</v>
      </c>
      <c r="L1399" s="36">
        <v>3.6306667327880859</v>
      </c>
      <c r="M1399" s="37">
        <v>0.35714292526245117</v>
      </c>
    </row>
    <row r="1400" spans="1:13" x14ac:dyDescent="0.25">
      <c r="A1400" s="11" t="str">
        <f t="shared" si="112"/>
        <v>TUR_2003</v>
      </c>
      <c r="B1400" t="s">
        <v>36</v>
      </c>
      <c r="C1400" s="7" t="s">
        <v>187</v>
      </c>
      <c r="D1400" s="6">
        <v>2003</v>
      </c>
      <c r="E1400" s="34">
        <f t="shared" si="116"/>
        <v>3.561113715171814</v>
      </c>
      <c r="F1400" s="35">
        <f t="shared" si="113"/>
        <v>3.7320053577423096</v>
      </c>
      <c r="G1400" s="36">
        <v>3.0178570747375488</v>
      </c>
      <c r="H1400" s="36">
        <v>4.4461536407470703</v>
      </c>
      <c r="I1400" s="34">
        <v>4.0883331298828125</v>
      </c>
      <c r="J1400" s="35">
        <f t="shared" si="114"/>
        <v>3.2714461485544839</v>
      </c>
      <c r="K1400" s="36">
        <v>5.5714287757873535</v>
      </c>
      <c r="L1400" s="36">
        <v>3.6357667446136475</v>
      </c>
      <c r="M1400" s="37">
        <v>0.60714292526245117</v>
      </c>
    </row>
    <row r="1401" spans="1:13" x14ac:dyDescent="0.25">
      <c r="A1401" s="11" t="str">
        <f t="shared" si="112"/>
        <v>TUR_2004</v>
      </c>
      <c r="B1401" t="s">
        <v>36</v>
      </c>
      <c r="C1401" s="7" t="s">
        <v>187</v>
      </c>
      <c r="D1401" s="6">
        <v>2004</v>
      </c>
      <c r="E1401" s="34">
        <f t="shared" si="116"/>
        <v>3.4534609715143838</v>
      </c>
      <c r="F1401" s="35">
        <f t="shared" si="113"/>
        <v>3.2945053577423096</v>
      </c>
      <c r="G1401" s="36">
        <v>3.0178570747375488</v>
      </c>
      <c r="H1401" s="36">
        <v>3.5711536407470703</v>
      </c>
      <c r="I1401" s="34">
        <v>3.3174166679382324</v>
      </c>
      <c r="J1401" s="35">
        <f t="shared" si="114"/>
        <v>3.6047794818878174</v>
      </c>
      <c r="K1401" s="36">
        <v>5.5714287757873535</v>
      </c>
      <c r="L1401" s="36">
        <v>3.6357667446136475</v>
      </c>
      <c r="M1401" s="37">
        <v>1.6071429252624512</v>
      </c>
    </row>
    <row r="1402" spans="1:13" x14ac:dyDescent="0.25">
      <c r="A1402" s="11" t="str">
        <f t="shared" si="112"/>
        <v>TUR_2005</v>
      </c>
      <c r="B1402" t="s">
        <v>36</v>
      </c>
      <c r="C1402" s="7" t="s">
        <v>187</v>
      </c>
      <c r="D1402" s="6">
        <v>2005</v>
      </c>
      <c r="E1402" s="34">
        <f t="shared" si="116"/>
        <v>3.1641915241877236</v>
      </c>
      <c r="F1402" s="35">
        <f t="shared" si="113"/>
        <v>3.1070053577423096</v>
      </c>
      <c r="G1402" s="36">
        <v>2.6428570747375488</v>
      </c>
      <c r="H1402" s="36">
        <v>3.5711536407470703</v>
      </c>
      <c r="I1402" s="34">
        <v>1.8965001106262207</v>
      </c>
      <c r="J1402" s="35">
        <f t="shared" si="114"/>
        <v>3.6248794396718345</v>
      </c>
      <c r="K1402" s="36">
        <v>5.5714287757873535</v>
      </c>
      <c r="L1402" s="36">
        <v>2.9460666179656982</v>
      </c>
      <c r="M1402" s="37">
        <v>2.3571429252624512</v>
      </c>
    </row>
    <row r="1403" spans="1:13" x14ac:dyDescent="0.25">
      <c r="A1403" s="11" t="str">
        <f t="shared" si="112"/>
        <v>TUR_2006</v>
      </c>
      <c r="B1403" t="s">
        <v>36</v>
      </c>
      <c r="C1403" s="7" t="s">
        <v>187</v>
      </c>
      <c r="D1403" s="6">
        <v>2006</v>
      </c>
      <c r="E1403" s="34">
        <f t="shared" si="116"/>
        <v>3.0443220535914102</v>
      </c>
      <c r="F1403" s="35">
        <f t="shared" si="113"/>
        <v>3.1070053577423096</v>
      </c>
      <c r="G1403" s="36">
        <v>2.6428570747375488</v>
      </c>
      <c r="H1403" s="36">
        <v>3.5711536407470703</v>
      </c>
      <c r="I1403" s="34">
        <v>1.9590833187103271</v>
      </c>
      <c r="J1403" s="35">
        <f t="shared" si="114"/>
        <v>3.3642794291178384</v>
      </c>
      <c r="K1403" s="36">
        <v>5.5714287757873535</v>
      </c>
      <c r="L1403" s="36">
        <v>2.1642665863037109</v>
      </c>
      <c r="M1403" s="37">
        <v>2.3571429252624512</v>
      </c>
    </row>
    <row r="1404" spans="1:13" x14ac:dyDescent="0.25">
      <c r="A1404" s="11" t="str">
        <f t="shared" si="112"/>
        <v>TUR_2007</v>
      </c>
      <c r="B1404" t="s">
        <v>36</v>
      </c>
      <c r="C1404" s="7" t="s">
        <v>187</v>
      </c>
      <c r="D1404" s="6">
        <v>2007</v>
      </c>
      <c r="E1404" s="34">
        <f t="shared" si="116"/>
        <v>2.9797526200612388</v>
      </c>
      <c r="F1404" s="35">
        <f t="shared" si="113"/>
        <v>3.1695053577423096</v>
      </c>
      <c r="G1404" s="36">
        <v>2.2678570747375488</v>
      </c>
      <c r="H1404" s="36">
        <v>4.0711536407470703</v>
      </c>
      <c r="I1404" s="34">
        <v>1.4466667175292969</v>
      </c>
      <c r="J1404" s="35">
        <f t="shared" si="114"/>
        <v>3.3642794291178384</v>
      </c>
      <c r="K1404" s="36">
        <v>5.5714287757873535</v>
      </c>
      <c r="L1404" s="36">
        <v>2.1642665863037109</v>
      </c>
      <c r="M1404" s="37">
        <v>2.3571429252624512</v>
      </c>
    </row>
    <row r="1405" spans="1:13" x14ac:dyDescent="0.25">
      <c r="A1405" s="11" t="str">
        <f t="shared" si="112"/>
        <v>TUR_2008</v>
      </c>
      <c r="B1405" t="s">
        <v>36</v>
      </c>
      <c r="C1405" s="7" t="s">
        <v>187</v>
      </c>
      <c r="D1405" s="6">
        <v>2008</v>
      </c>
      <c r="E1405" s="34">
        <f t="shared" si="116"/>
        <v>2.8635776837666831</v>
      </c>
      <c r="F1405" s="35">
        <f t="shared" si="113"/>
        <v>2.9320054054260254</v>
      </c>
      <c r="G1405" s="36">
        <v>2.2678570747375488</v>
      </c>
      <c r="H1405" s="36">
        <v>3.596153736114502</v>
      </c>
      <c r="I1405" s="34">
        <v>1.2252168655395508</v>
      </c>
      <c r="J1405" s="35">
        <f t="shared" si="114"/>
        <v>3.364079475402832</v>
      </c>
      <c r="K1405" s="36">
        <v>5.5714287757873535</v>
      </c>
      <c r="L1405" s="36">
        <v>2.1636667251586914</v>
      </c>
      <c r="M1405" s="37">
        <v>2.3571429252624512</v>
      </c>
    </row>
    <row r="1406" spans="1:13" x14ac:dyDescent="0.25">
      <c r="A1406" s="11" t="str">
        <f t="shared" si="112"/>
        <v>TUR_2009</v>
      </c>
      <c r="B1406" t="s">
        <v>36</v>
      </c>
      <c r="C1406" s="7" t="s">
        <v>187</v>
      </c>
      <c r="D1406" s="6">
        <v>2009</v>
      </c>
      <c r="E1406" s="34">
        <f t="shared" si="116"/>
        <v>2.7765859862168631</v>
      </c>
      <c r="F1406" s="35">
        <f t="shared" si="113"/>
        <v>2.9320054054260254</v>
      </c>
      <c r="G1406" s="36">
        <v>2.2678570747375488</v>
      </c>
      <c r="H1406" s="36">
        <v>3.596153736114502</v>
      </c>
      <c r="I1406" s="34">
        <v>0.7032666802406311</v>
      </c>
      <c r="J1406" s="35">
        <f t="shared" si="114"/>
        <v>3.364079475402832</v>
      </c>
      <c r="K1406" s="36">
        <v>5.5714287757873535</v>
      </c>
      <c r="L1406" s="36">
        <v>2.1636667251586914</v>
      </c>
      <c r="M1406" s="37">
        <v>2.3571429252624512</v>
      </c>
    </row>
    <row r="1407" spans="1:13" x14ac:dyDescent="0.25">
      <c r="A1407" s="11" t="str">
        <f t="shared" si="112"/>
        <v>TUR_2010</v>
      </c>
      <c r="B1407" t="s">
        <v>36</v>
      </c>
      <c r="C1407" s="7" t="s">
        <v>187</v>
      </c>
      <c r="D1407" s="6">
        <v>2010</v>
      </c>
      <c r="E1407" s="34">
        <f t="shared" si="116"/>
        <v>2.715095728635788</v>
      </c>
      <c r="F1407" s="35">
        <f t="shared" si="113"/>
        <v>2.7445054054260254</v>
      </c>
      <c r="G1407" s="36">
        <v>2.6428570747375488</v>
      </c>
      <c r="H1407" s="36">
        <v>2.846153736114502</v>
      </c>
      <c r="I1407" s="34">
        <v>0.70932513475418091</v>
      </c>
      <c r="J1407" s="35">
        <f t="shared" si="114"/>
        <v>3.364079475402832</v>
      </c>
      <c r="K1407" s="36">
        <v>5.5714287757873535</v>
      </c>
      <c r="L1407" s="36">
        <v>2.1636667251586914</v>
      </c>
      <c r="M1407" s="37">
        <v>2.3571429252624512</v>
      </c>
    </row>
    <row r="1408" spans="1:13" x14ac:dyDescent="0.25">
      <c r="A1408" s="11" t="str">
        <f t="shared" si="112"/>
        <v>TUR_2011</v>
      </c>
      <c r="B1408" t="s">
        <v>36</v>
      </c>
      <c r="C1408" s="7" t="s">
        <v>187</v>
      </c>
      <c r="D1408" s="6">
        <v>2011</v>
      </c>
      <c r="E1408" s="34">
        <f t="shared" si="116"/>
        <v>2.5911054313182831</v>
      </c>
      <c r="F1408" s="35">
        <f t="shared" si="113"/>
        <v>2.7445054054260254</v>
      </c>
      <c r="G1408" s="36">
        <v>2.6428570747375488</v>
      </c>
      <c r="H1408" s="36">
        <v>2.846153736114502</v>
      </c>
      <c r="I1408" s="34">
        <v>0.71538335084915161</v>
      </c>
      <c r="J1408" s="35">
        <f t="shared" si="114"/>
        <v>3.114079475402832</v>
      </c>
      <c r="K1408" s="36">
        <v>5.5714287757873535</v>
      </c>
      <c r="L1408" s="36">
        <v>2.1636667251586914</v>
      </c>
      <c r="M1408" s="37">
        <v>1.6071429252624512</v>
      </c>
    </row>
    <row r="1409" spans="1:13" x14ac:dyDescent="0.25">
      <c r="A1409" s="11" t="str">
        <f t="shared" si="112"/>
        <v>TUR_2012</v>
      </c>
      <c r="B1409" t="s">
        <v>36</v>
      </c>
      <c r="C1409" s="7" t="s">
        <v>187</v>
      </c>
      <c r="D1409" s="6">
        <v>2012</v>
      </c>
      <c r="E1409" s="34">
        <f t="shared" si="116"/>
        <v>2.5921151737372079</v>
      </c>
      <c r="F1409" s="35">
        <f t="shared" si="113"/>
        <v>2.7445054054260254</v>
      </c>
      <c r="G1409" s="36">
        <v>2.6428570747375488</v>
      </c>
      <c r="H1409" s="36">
        <v>2.846153736114502</v>
      </c>
      <c r="I1409" s="34">
        <v>0.72144180536270142</v>
      </c>
      <c r="J1409" s="35">
        <f t="shared" si="114"/>
        <v>3.114079475402832</v>
      </c>
      <c r="K1409" s="36">
        <v>5.5714287757873535</v>
      </c>
      <c r="L1409" s="36">
        <v>2.1636667251586914</v>
      </c>
      <c r="M1409" s="37">
        <v>1.6071429252624512</v>
      </c>
    </row>
    <row r="1410" spans="1:13" x14ac:dyDescent="0.25">
      <c r="A1410" s="11" t="str">
        <f t="shared" si="112"/>
        <v>TUR_2013</v>
      </c>
      <c r="B1410" t="s">
        <v>36</v>
      </c>
      <c r="C1410" s="7" t="s">
        <v>187</v>
      </c>
      <c r="D1410" s="6">
        <v>2013</v>
      </c>
      <c r="E1410" s="34">
        <f t="shared" si="116"/>
        <v>2.718124876419703</v>
      </c>
      <c r="F1410" s="35">
        <f t="shared" si="113"/>
        <v>2.7445054054260254</v>
      </c>
      <c r="G1410" s="36">
        <v>2.6428570747375488</v>
      </c>
      <c r="H1410" s="36">
        <v>2.846153736114502</v>
      </c>
      <c r="I1410" s="34">
        <v>0.72750002145767212</v>
      </c>
      <c r="J1410" s="35">
        <f t="shared" si="114"/>
        <v>3.364079475402832</v>
      </c>
      <c r="K1410" s="36">
        <v>5.5714287757873535</v>
      </c>
      <c r="L1410" s="36">
        <v>2.1636667251586914</v>
      </c>
      <c r="M1410" s="37">
        <v>2.3571429252624512</v>
      </c>
    </row>
    <row r="1411" spans="1:13" x14ac:dyDescent="0.25">
      <c r="A1411" s="11" t="str">
        <f t="shared" si="112"/>
        <v>TUR_2014</v>
      </c>
      <c r="B1411" t="s">
        <v>36</v>
      </c>
      <c r="C1411" s="7" t="s">
        <v>187</v>
      </c>
      <c r="D1411" s="6">
        <v>2014</v>
      </c>
      <c r="E1411" s="34">
        <f t="shared" ref="E1411:E1415" si="117">IF(AND(G1411=".",H1411=".",I1411=".",K1411=".",L1411=".",M1411="."),".",AVERAGE(G1411,H1411,I1411,K1411,L1411,M1411))</f>
        <v>2.4014581938584647</v>
      </c>
      <c r="F1411" s="35">
        <f t="shared" si="113"/>
        <v>2.6516482830047607</v>
      </c>
      <c r="G1411" s="36">
        <v>2.4571428298950195</v>
      </c>
      <c r="H1411" s="36">
        <v>2.846153736114502</v>
      </c>
      <c r="I1411" s="34">
        <v>0.72750002145767212</v>
      </c>
      <c r="J1411" s="35">
        <f t="shared" si="114"/>
        <v>2.7926508585611978</v>
      </c>
      <c r="K1411" s="36">
        <v>3.8571429252624512</v>
      </c>
      <c r="L1411" s="36">
        <v>2.1636667251586914</v>
      </c>
      <c r="M1411" s="37">
        <v>2.3571429252624512</v>
      </c>
    </row>
    <row r="1412" spans="1:13" x14ac:dyDescent="0.25">
      <c r="A1412" s="11" t="str">
        <f t="shared" si="112"/>
        <v>TUR_2015</v>
      </c>
      <c r="B1412" t="s">
        <v>36</v>
      </c>
      <c r="C1412" s="7" t="s">
        <v>187</v>
      </c>
      <c r="D1412" s="6">
        <v>2015</v>
      </c>
      <c r="E1412" s="34">
        <f t="shared" si="117"/>
        <v>2.3772213160991669</v>
      </c>
      <c r="F1412" s="35">
        <f t="shared" si="113"/>
        <v>2.5789376497268677</v>
      </c>
      <c r="G1412" s="36">
        <v>2.4142856597900391</v>
      </c>
      <c r="H1412" s="36">
        <v>2.7435896396636963</v>
      </c>
      <c r="I1412" s="34">
        <v>0.72750002145767212</v>
      </c>
      <c r="J1412" s="35">
        <f t="shared" si="114"/>
        <v>2.7926508585611978</v>
      </c>
      <c r="K1412" s="36">
        <v>3.8571429252624512</v>
      </c>
      <c r="L1412" s="36">
        <v>2.1636667251586914</v>
      </c>
      <c r="M1412" s="37">
        <v>2.3571429252624512</v>
      </c>
    </row>
    <row r="1413" spans="1:13" x14ac:dyDescent="0.25">
      <c r="A1413" s="11" t="str">
        <f t="shared" si="112"/>
        <v>TUR_2016</v>
      </c>
      <c r="B1413" t="s">
        <v>36</v>
      </c>
      <c r="C1413" s="7" t="s">
        <v>187</v>
      </c>
      <c r="D1413" s="6">
        <v>2016</v>
      </c>
      <c r="E1413" s="34">
        <f t="shared" si="117"/>
        <v>2.3700784544150033</v>
      </c>
      <c r="F1413" s="35">
        <f t="shared" si="113"/>
        <v>2.5575090646743774</v>
      </c>
      <c r="G1413" s="36">
        <v>2.3714284896850586</v>
      </c>
      <c r="H1413" s="36">
        <v>2.7435896396636963</v>
      </c>
      <c r="I1413" s="34">
        <v>0.72750002145767212</v>
      </c>
      <c r="J1413" s="35">
        <f t="shared" si="114"/>
        <v>2.7926508585611978</v>
      </c>
      <c r="K1413" s="36">
        <v>3.8571429252624512</v>
      </c>
      <c r="L1413" s="36">
        <v>2.1636667251586914</v>
      </c>
      <c r="M1413" s="37">
        <v>2.3571429252624512</v>
      </c>
    </row>
    <row r="1414" spans="1:13" x14ac:dyDescent="0.25">
      <c r="A1414" s="11" t="str">
        <f t="shared" si="112"/>
        <v>TUR_2017</v>
      </c>
      <c r="B1414" t="s">
        <v>36</v>
      </c>
      <c r="C1414" s="7" t="s">
        <v>187</v>
      </c>
      <c r="D1414" s="6">
        <v>2017</v>
      </c>
      <c r="E1414" s="34">
        <f t="shared" si="117"/>
        <v>2.3629355927308402</v>
      </c>
      <c r="F1414" s="35">
        <f t="shared" si="113"/>
        <v>2.5360804796218872</v>
      </c>
      <c r="G1414" s="36">
        <v>2.3285713195800781</v>
      </c>
      <c r="H1414" s="36">
        <v>2.7435896396636963</v>
      </c>
      <c r="I1414" s="34">
        <v>0.72750002145767212</v>
      </c>
      <c r="J1414" s="35">
        <f t="shared" si="114"/>
        <v>2.7926508585611978</v>
      </c>
      <c r="K1414" s="36">
        <v>3.8571429252624512</v>
      </c>
      <c r="L1414" s="36">
        <v>2.1636667251586914</v>
      </c>
      <c r="M1414" s="37">
        <v>2.3571429252624512</v>
      </c>
    </row>
    <row r="1415" spans="1:13" x14ac:dyDescent="0.25">
      <c r="A1415" s="11" t="str">
        <f t="shared" si="112"/>
        <v>TUR_2018</v>
      </c>
      <c r="B1415" t="s">
        <v>36</v>
      </c>
      <c r="C1415" s="7" t="s">
        <v>187</v>
      </c>
      <c r="D1415" s="6">
        <v>2018</v>
      </c>
      <c r="E1415" s="34">
        <f t="shared" si="117"/>
        <v>2.164858708779017</v>
      </c>
      <c r="F1415" s="35">
        <f t="shared" si="113"/>
        <v>1.9418498277664185</v>
      </c>
      <c r="G1415" s="36">
        <v>1.6785714626312256</v>
      </c>
      <c r="H1415" s="36">
        <v>2.2051281929016113</v>
      </c>
      <c r="I1415" s="34">
        <v>0.72750002145767212</v>
      </c>
      <c r="J1415" s="35">
        <f t="shared" si="114"/>
        <v>2.7926508585611978</v>
      </c>
      <c r="K1415" s="36">
        <v>3.8571429252624512</v>
      </c>
      <c r="L1415" s="36">
        <v>2.1636667251586914</v>
      </c>
      <c r="M1415" s="37">
        <v>2.3571429252624512</v>
      </c>
    </row>
    <row r="1416" spans="1:13" x14ac:dyDescent="0.25">
      <c r="A1416" s="11" t="str">
        <f t="shared" si="112"/>
        <v>GBR_1975</v>
      </c>
      <c r="B1416" s="14" t="s">
        <v>37</v>
      </c>
      <c r="C1416" s="8" t="s">
        <v>68</v>
      </c>
      <c r="D1416" s="4">
        <v>1975</v>
      </c>
      <c r="E1416" s="30">
        <f t="shared" si="116"/>
        <v>4.8987589081128435</v>
      </c>
      <c r="F1416" s="31">
        <f t="shared" si="113"/>
        <v>5.2813243865966797</v>
      </c>
      <c r="G1416" s="32">
        <v>4.5626487731933594</v>
      </c>
      <c r="H1416" s="32">
        <v>6</v>
      </c>
      <c r="I1416" s="30">
        <v>5.7346668243408203</v>
      </c>
      <c r="J1416" s="31">
        <f t="shared" si="114"/>
        <v>4.3650792837142944</v>
      </c>
      <c r="K1416" s="32">
        <v>7.8928570747375488</v>
      </c>
      <c r="L1416" s="32">
        <v>5.1666665077209473</v>
      </c>
      <c r="M1416" s="33">
        <v>3.5714268684387207E-2</v>
      </c>
    </row>
    <row r="1417" spans="1:13" x14ac:dyDescent="0.25">
      <c r="A1417" s="11" t="str">
        <f t="shared" ref="A1417:A1459" si="118">B1417&amp;"_"&amp;D1417</f>
        <v>GBR_1976</v>
      </c>
      <c r="B1417" t="s">
        <v>37</v>
      </c>
      <c r="C1417" s="8" t="s">
        <v>68</v>
      </c>
      <c r="D1417" s="4">
        <v>1976</v>
      </c>
      <c r="E1417" s="30">
        <f t="shared" si="116"/>
        <v>4.8995922605196638</v>
      </c>
      <c r="F1417" s="31">
        <f t="shared" ref="F1417:F1459" si="119">AVERAGE(G1417:H1417)</f>
        <v>5.2838244438171387</v>
      </c>
      <c r="G1417" s="32">
        <v>4.5676488876342773</v>
      </c>
      <c r="H1417" s="32">
        <v>6</v>
      </c>
      <c r="I1417" s="30">
        <v>5.7346668243408203</v>
      </c>
      <c r="J1417" s="31">
        <f t="shared" ref="J1417:J1459" si="120">AVERAGE(K1417:M1417)</f>
        <v>4.3650792837142944</v>
      </c>
      <c r="K1417" s="32">
        <v>7.8928570747375488</v>
      </c>
      <c r="L1417" s="32">
        <v>5.1666665077209473</v>
      </c>
      <c r="M1417" s="33">
        <v>3.5714268684387207E-2</v>
      </c>
    </row>
    <row r="1418" spans="1:13" x14ac:dyDescent="0.25">
      <c r="A1418" s="11" t="str">
        <f t="shared" si="118"/>
        <v>GBR_1977</v>
      </c>
      <c r="B1418" t="s">
        <v>37</v>
      </c>
      <c r="C1418" s="8" t="s">
        <v>68</v>
      </c>
      <c r="D1418" s="4">
        <v>1977</v>
      </c>
      <c r="E1418" s="30">
        <f t="shared" si="116"/>
        <v>4.9004255334536237</v>
      </c>
      <c r="F1418" s="31">
        <f t="shared" si="119"/>
        <v>5.2863242626190186</v>
      </c>
      <c r="G1418" s="32">
        <v>4.5726485252380371</v>
      </c>
      <c r="H1418" s="32">
        <v>6</v>
      </c>
      <c r="I1418" s="30">
        <v>5.7346668243408203</v>
      </c>
      <c r="J1418" s="31">
        <f t="shared" si="120"/>
        <v>4.3650792837142944</v>
      </c>
      <c r="K1418" s="32">
        <v>7.8928570747375488</v>
      </c>
      <c r="L1418" s="32">
        <v>5.1666665077209473</v>
      </c>
      <c r="M1418" s="33">
        <v>3.5714268684387207E-2</v>
      </c>
    </row>
    <row r="1419" spans="1:13" x14ac:dyDescent="0.25">
      <c r="A1419" s="11" t="str">
        <f t="shared" si="118"/>
        <v>GBR_1978</v>
      </c>
      <c r="B1419" t="s">
        <v>37</v>
      </c>
      <c r="C1419" s="8" t="s">
        <v>68</v>
      </c>
      <c r="D1419" s="4">
        <v>1978</v>
      </c>
      <c r="E1419" s="30">
        <f t="shared" si="116"/>
        <v>4.9012588858604431</v>
      </c>
      <c r="F1419" s="31">
        <f t="shared" si="119"/>
        <v>5.2888243198394775</v>
      </c>
      <c r="G1419" s="32">
        <v>4.5776486396789551</v>
      </c>
      <c r="H1419" s="32">
        <v>6</v>
      </c>
      <c r="I1419" s="30">
        <v>5.7346668243408203</v>
      </c>
      <c r="J1419" s="31">
        <f t="shared" si="120"/>
        <v>4.3650792837142944</v>
      </c>
      <c r="K1419" s="32">
        <v>7.8928570747375488</v>
      </c>
      <c r="L1419" s="32">
        <v>5.1666665077209473</v>
      </c>
      <c r="M1419" s="33">
        <v>3.5714268684387207E-2</v>
      </c>
    </row>
    <row r="1420" spans="1:13" x14ac:dyDescent="0.25">
      <c r="A1420" s="11" t="str">
        <f t="shared" si="118"/>
        <v>GBR_1979</v>
      </c>
      <c r="B1420" t="s">
        <v>37</v>
      </c>
      <c r="C1420" s="8" t="s">
        <v>68</v>
      </c>
      <c r="D1420" s="4">
        <v>1979</v>
      </c>
      <c r="E1420" s="30">
        <f t="shared" si="116"/>
        <v>4.9020922382672625</v>
      </c>
      <c r="F1420" s="31">
        <f t="shared" si="119"/>
        <v>5.2913243770599365</v>
      </c>
      <c r="G1420" s="32">
        <v>4.582648754119873</v>
      </c>
      <c r="H1420" s="32">
        <v>6</v>
      </c>
      <c r="I1420" s="30">
        <v>5.7346668243408203</v>
      </c>
      <c r="J1420" s="31">
        <f t="shared" si="120"/>
        <v>4.3650792837142944</v>
      </c>
      <c r="K1420" s="32">
        <v>7.8928570747375488</v>
      </c>
      <c r="L1420" s="32">
        <v>5.1666665077209473</v>
      </c>
      <c r="M1420" s="33">
        <v>3.5714268684387207E-2</v>
      </c>
    </row>
    <row r="1421" spans="1:13" x14ac:dyDescent="0.25">
      <c r="A1421" s="11" t="str">
        <f t="shared" si="118"/>
        <v>GBR_1980</v>
      </c>
      <c r="B1421" t="s">
        <v>37</v>
      </c>
      <c r="C1421" s="8" t="s">
        <v>68</v>
      </c>
      <c r="D1421" s="4">
        <v>1980</v>
      </c>
      <c r="E1421" s="30">
        <f t="shared" si="116"/>
        <v>4.9029255906740827</v>
      </c>
      <c r="F1421" s="31">
        <f t="shared" si="119"/>
        <v>5.2938244342803955</v>
      </c>
      <c r="G1421" s="32">
        <v>4.587648868560791</v>
      </c>
      <c r="H1421" s="32">
        <v>6</v>
      </c>
      <c r="I1421" s="30">
        <v>5.7346668243408203</v>
      </c>
      <c r="J1421" s="31">
        <f t="shared" si="120"/>
        <v>4.3650792837142944</v>
      </c>
      <c r="K1421" s="32">
        <v>7.8928570747375488</v>
      </c>
      <c r="L1421" s="32">
        <v>5.1666665077209473</v>
      </c>
      <c r="M1421" s="33">
        <v>3.5714268684387207E-2</v>
      </c>
    </row>
    <row r="1422" spans="1:13" x14ac:dyDescent="0.25">
      <c r="A1422" s="11" t="str">
        <f t="shared" si="118"/>
        <v>GBR_1981</v>
      </c>
      <c r="B1422" t="s">
        <v>37</v>
      </c>
      <c r="C1422" s="8" t="s">
        <v>68</v>
      </c>
      <c r="D1422" s="4">
        <v>1981</v>
      </c>
      <c r="E1422" s="30">
        <f t="shared" si="116"/>
        <v>4.9037588636080427</v>
      </c>
      <c r="F1422" s="31">
        <f t="shared" si="119"/>
        <v>5.2963242530822754</v>
      </c>
      <c r="G1422" s="32">
        <v>4.5926485061645508</v>
      </c>
      <c r="H1422" s="32">
        <v>6</v>
      </c>
      <c r="I1422" s="30">
        <v>5.7346668243408203</v>
      </c>
      <c r="J1422" s="31">
        <f t="shared" si="120"/>
        <v>4.3650792837142944</v>
      </c>
      <c r="K1422" s="32">
        <v>7.8928570747375488</v>
      </c>
      <c r="L1422" s="32">
        <v>5.1666665077209473</v>
      </c>
      <c r="M1422" s="33">
        <v>3.5714268684387207E-2</v>
      </c>
    </row>
    <row r="1423" spans="1:13" x14ac:dyDescent="0.25">
      <c r="A1423" s="11" t="str">
        <f t="shared" si="118"/>
        <v>GBR_1982</v>
      </c>
      <c r="B1423" t="s">
        <v>37</v>
      </c>
      <c r="C1423" s="8" t="s">
        <v>68</v>
      </c>
      <c r="D1423" s="4">
        <v>1982</v>
      </c>
      <c r="E1423" s="30">
        <f t="shared" si="116"/>
        <v>4.821258882681529</v>
      </c>
      <c r="F1423" s="31">
        <f t="shared" si="119"/>
        <v>5.2988243103027344</v>
      </c>
      <c r="G1423" s="32">
        <v>4.5976486206054688</v>
      </c>
      <c r="H1423" s="32">
        <v>6</v>
      </c>
      <c r="I1423" s="30">
        <v>5.2346668243408203</v>
      </c>
      <c r="J1423" s="31">
        <f t="shared" si="120"/>
        <v>4.3650792837142944</v>
      </c>
      <c r="K1423" s="32">
        <v>7.8928570747375488</v>
      </c>
      <c r="L1423" s="32">
        <v>5.1666665077209473</v>
      </c>
      <c r="M1423" s="33">
        <v>3.5714268684387207E-2</v>
      </c>
    </row>
    <row r="1424" spans="1:13" x14ac:dyDescent="0.25">
      <c r="A1424" s="11" t="str">
        <f t="shared" si="118"/>
        <v>GBR_1983</v>
      </c>
      <c r="B1424" t="s">
        <v>37</v>
      </c>
      <c r="C1424" s="8" t="s">
        <v>68</v>
      </c>
      <c r="D1424" s="4">
        <v>1983</v>
      </c>
      <c r="E1424" s="30">
        <f t="shared" si="116"/>
        <v>4.8220922350883484</v>
      </c>
      <c r="F1424" s="31">
        <f t="shared" si="119"/>
        <v>5.3013243675231934</v>
      </c>
      <c r="G1424" s="32">
        <v>4.6026487350463867</v>
      </c>
      <c r="H1424" s="32">
        <v>6</v>
      </c>
      <c r="I1424" s="30">
        <v>5.2346668243408203</v>
      </c>
      <c r="J1424" s="31">
        <f t="shared" si="120"/>
        <v>4.3650792837142944</v>
      </c>
      <c r="K1424" s="32">
        <v>7.8928570747375488</v>
      </c>
      <c r="L1424" s="32">
        <v>5.1666665077209473</v>
      </c>
      <c r="M1424" s="33">
        <v>3.5714268684387207E-2</v>
      </c>
    </row>
    <row r="1425" spans="1:13" x14ac:dyDescent="0.25">
      <c r="A1425" s="11" t="str">
        <f t="shared" si="118"/>
        <v>GBR_1984</v>
      </c>
      <c r="B1425" t="s">
        <v>37</v>
      </c>
      <c r="C1425" s="8" t="s">
        <v>68</v>
      </c>
      <c r="D1425" s="4">
        <v>1984</v>
      </c>
      <c r="E1425" s="30">
        <f t="shared" si="116"/>
        <v>4.6562589208285017</v>
      </c>
      <c r="F1425" s="31">
        <f t="shared" si="119"/>
        <v>5.3038244247436523</v>
      </c>
      <c r="G1425" s="32">
        <v>4.6076488494873047</v>
      </c>
      <c r="H1425" s="32">
        <v>6</v>
      </c>
      <c r="I1425" s="30">
        <v>4.2346668243408203</v>
      </c>
      <c r="J1425" s="31">
        <f t="shared" si="120"/>
        <v>4.3650792837142944</v>
      </c>
      <c r="K1425" s="32">
        <v>7.8928570747375488</v>
      </c>
      <c r="L1425" s="32">
        <v>5.1666665077209473</v>
      </c>
      <c r="M1425" s="33">
        <v>3.5714268684387207E-2</v>
      </c>
    </row>
    <row r="1426" spans="1:13" x14ac:dyDescent="0.25">
      <c r="A1426" s="11" t="str">
        <f t="shared" si="118"/>
        <v>GBR_1985</v>
      </c>
      <c r="B1426" t="s">
        <v>37</v>
      </c>
      <c r="C1426" s="8" t="s">
        <v>68</v>
      </c>
      <c r="D1426" s="4">
        <v>1985</v>
      </c>
      <c r="E1426" s="30">
        <f t="shared" si="116"/>
        <v>4.5712802608807879</v>
      </c>
      <c r="F1426" s="31">
        <f t="shared" si="119"/>
        <v>5.3063244819641113</v>
      </c>
      <c r="G1426" s="32">
        <v>4.6126489639282227</v>
      </c>
      <c r="H1426" s="32">
        <v>6</v>
      </c>
      <c r="I1426" s="30">
        <v>3.719794750213623</v>
      </c>
      <c r="J1426" s="31">
        <f t="shared" si="120"/>
        <v>4.3650792837142944</v>
      </c>
      <c r="K1426" s="32">
        <v>7.8928570747375488</v>
      </c>
      <c r="L1426" s="32">
        <v>5.1666665077209473</v>
      </c>
      <c r="M1426" s="33">
        <v>3.5714268684387207E-2</v>
      </c>
    </row>
    <row r="1427" spans="1:13" x14ac:dyDescent="0.25">
      <c r="A1427" s="11" t="str">
        <f t="shared" si="118"/>
        <v>GBR_1986</v>
      </c>
      <c r="B1427" t="s">
        <v>37</v>
      </c>
      <c r="C1427" s="8" t="s">
        <v>68</v>
      </c>
      <c r="D1427" s="4">
        <v>1986</v>
      </c>
      <c r="E1427" s="30">
        <f t="shared" si="116"/>
        <v>4.3185237844785052</v>
      </c>
      <c r="F1427" s="31">
        <f t="shared" si="119"/>
        <v>4.5588243007659912</v>
      </c>
      <c r="G1427" s="32">
        <v>4.6176486015319824</v>
      </c>
      <c r="H1427" s="32">
        <v>4.5</v>
      </c>
      <c r="I1427" s="30">
        <v>3.698256254196167</v>
      </c>
      <c r="J1427" s="31">
        <f t="shared" si="120"/>
        <v>4.3650792837142944</v>
      </c>
      <c r="K1427" s="32">
        <v>7.8928570747375488</v>
      </c>
      <c r="L1427" s="32">
        <v>5.1666665077209473</v>
      </c>
      <c r="M1427" s="33">
        <v>3.5714268684387207E-2</v>
      </c>
    </row>
    <row r="1428" spans="1:13" x14ac:dyDescent="0.25">
      <c r="A1428" s="11" t="str">
        <f t="shared" si="118"/>
        <v>GBR_1987</v>
      </c>
      <c r="B1428" t="s">
        <v>37</v>
      </c>
      <c r="C1428" s="8" t="s">
        <v>68</v>
      </c>
      <c r="D1428" s="4">
        <v>1987</v>
      </c>
      <c r="E1428" s="30">
        <f t="shared" si="116"/>
        <v>3.8156563242276511</v>
      </c>
      <c r="F1428" s="31">
        <f t="shared" si="119"/>
        <v>4.5613243579864502</v>
      </c>
      <c r="G1428" s="32">
        <v>4.6226487159729004</v>
      </c>
      <c r="H1428" s="32">
        <v>4.5</v>
      </c>
      <c r="I1428" s="30">
        <v>3.676051139831543</v>
      </c>
      <c r="J1428" s="31">
        <f t="shared" si="120"/>
        <v>3.3650793631871543</v>
      </c>
      <c r="K1428" s="32">
        <v>7.8928570747375488</v>
      </c>
      <c r="L1428" s="32">
        <v>2.1666667461395264</v>
      </c>
      <c r="M1428" s="33">
        <v>3.5714268684387207E-2</v>
      </c>
    </row>
    <row r="1429" spans="1:13" x14ac:dyDescent="0.25">
      <c r="A1429" s="11" t="str">
        <f t="shared" si="118"/>
        <v>GBR_1988</v>
      </c>
      <c r="B1429" t="s">
        <v>37</v>
      </c>
      <c r="C1429" s="8" t="s">
        <v>68</v>
      </c>
      <c r="D1429" s="4">
        <v>1988</v>
      </c>
      <c r="E1429" s="30">
        <f t="shared" si="116"/>
        <v>3.6246777176856995</v>
      </c>
      <c r="F1429" s="31">
        <f t="shared" si="119"/>
        <v>4.0013244152069092</v>
      </c>
      <c r="G1429" s="32">
        <v>4.6276488304138184</v>
      </c>
      <c r="H1429" s="32">
        <v>3.375</v>
      </c>
      <c r="I1429" s="30">
        <v>3.650179386138916</v>
      </c>
      <c r="J1429" s="31">
        <f t="shared" si="120"/>
        <v>3.3650793631871543</v>
      </c>
      <c r="K1429" s="32">
        <v>7.8928570747375488</v>
      </c>
      <c r="L1429" s="32">
        <v>2.1666667461395264</v>
      </c>
      <c r="M1429" s="33">
        <v>3.5714268684387207E-2</v>
      </c>
    </row>
    <row r="1430" spans="1:13" x14ac:dyDescent="0.25">
      <c r="A1430" s="11" t="str">
        <f t="shared" si="118"/>
        <v>GBR_1989</v>
      </c>
      <c r="B1430" t="s">
        <v>37</v>
      </c>
      <c r="C1430" s="8" t="s">
        <v>68</v>
      </c>
      <c r="D1430" s="4">
        <v>1989</v>
      </c>
      <c r="E1430" s="30">
        <f t="shared" si="116"/>
        <v>3.6208102504412332</v>
      </c>
      <c r="F1430" s="31">
        <f t="shared" si="119"/>
        <v>4.0038244724273682</v>
      </c>
      <c r="G1430" s="32">
        <v>4.6326489448547363</v>
      </c>
      <c r="H1430" s="32">
        <v>3.375</v>
      </c>
      <c r="I1430" s="30">
        <v>3.6219744682312012</v>
      </c>
      <c r="J1430" s="31">
        <f t="shared" si="120"/>
        <v>3.3650793631871543</v>
      </c>
      <c r="K1430" s="32">
        <v>7.8928570747375488</v>
      </c>
      <c r="L1430" s="32">
        <v>2.1666667461395264</v>
      </c>
      <c r="M1430" s="33">
        <v>3.5714268684387207E-2</v>
      </c>
    </row>
    <row r="1431" spans="1:13" x14ac:dyDescent="0.25">
      <c r="A1431" s="11" t="str">
        <f t="shared" si="118"/>
        <v>GBR_1990</v>
      </c>
      <c r="B1431" t="s">
        <v>37</v>
      </c>
      <c r="C1431" s="8" t="s">
        <v>68</v>
      </c>
      <c r="D1431" s="4">
        <v>1990</v>
      </c>
      <c r="E1431" s="30">
        <f t="shared" si="116"/>
        <v>3.3707389632860818</v>
      </c>
      <c r="F1431" s="31">
        <f t="shared" si="119"/>
        <v>3.2702133655548096</v>
      </c>
      <c r="G1431" s="32">
        <v>3.1654267311096191</v>
      </c>
      <c r="H1431" s="32">
        <v>3.375</v>
      </c>
      <c r="I1431" s="30">
        <v>3.5887689590454102</v>
      </c>
      <c r="J1431" s="31">
        <f t="shared" si="120"/>
        <v>3.3650793631871543</v>
      </c>
      <c r="K1431" s="32">
        <v>7.8928570747375488</v>
      </c>
      <c r="L1431" s="32">
        <v>2.1666667461395264</v>
      </c>
      <c r="M1431" s="33">
        <v>3.5714268684387207E-2</v>
      </c>
    </row>
    <row r="1432" spans="1:13" x14ac:dyDescent="0.25">
      <c r="A1432" s="11" t="str">
        <f t="shared" si="118"/>
        <v>GBR_1991</v>
      </c>
      <c r="B1432" t="s">
        <v>37</v>
      </c>
      <c r="C1432" s="8" t="s">
        <v>68</v>
      </c>
      <c r="D1432" s="4">
        <v>1991</v>
      </c>
      <c r="E1432" s="30">
        <f t="shared" si="116"/>
        <v>2.9160381158192954</v>
      </c>
      <c r="F1432" s="31">
        <f t="shared" si="119"/>
        <v>2.7035465240478516</v>
      </c>
      <c r="G1432" s="32">
        <v>2.0320930480957031</v>
      </c>
      <c r="H1432" s="32">
        <v>3.375</v>
      </c>
      <c r="I1432" s="30">
        <v>1.993897557258606</v>
      </c>
      <c r="J1432" s="31">
        <f t="shared" si="120"/>
        <v>3.3650793631871543</v>
      </c>
      <c r="K1432" s="32">
        <v>7.8928570747375488</v>
      </c>
      <c r="L1432" s="32">
        <v>2.1666667461395264</v>
      </c>
      <c r="M1432" s="33">
        <v>3.5714268684387207E-2</v>
      </c>
    </row>
    <row r="1433" spans="1:13" x14ac:dyDescent="0.25">
      <c r="A1433" s="11" t="str">
        <f t="shared" si="118"/>
        <v>GBR_1992</v>
      </c>
      <c r="B1433" t="s">
        <v>37</v>
      </c>
      <c r="C1433" s="8" t="s">
        <v>68</v>
      </c>
      <c r="D1433" s="4">
        <v>1992</v>
      </c>
      <c r="E1433" s="30">
        <f t="shared" si="116"/>
        <v>2.9080039262771606</v>
      </c>
      <c r="F1433" s="31">
        <f t="shared" si="119"/>
        <v>2.7035465240478516</v>
      </c>
      <c r="G1433" s="32">
        <v>2.0320930480957031</v>
      </c>
      <c r="H1433" s="32">
        <v>3.375</v>
      </c>
      <c r="I1433" s="30">
        <v>1.9456924200057983</v>
      </c>
      <c r="J1433" s="31">
        <f t="shared" si="120"/>
        <v>3.3650793631871543</v>
      </c>
      <c r="K1433" s="32">
        <v>7.8928570747375488</v>
      </c>
      <c r="L1433" s="32">
        <v>2.1666667461395264</v>
      </c>
      <c r="M1433" s="33">
        <v>3.5714268684387207E-2</v>
      </c>
    </row>
    <row r="1434" spans="1:13" x14ac:dyDescent="0.25">
      <c r="A1434" s="11" t="str">
        <f t="shared" si="118"/>
        <v>GBR_1993</v>
      </c>
      <c r="B1434" t="s">
        <v>37</v>
      </c>
      <c r="C1434" s="8" t="s">
        <v>68</v>
      </c>
      <c r="D1434" s="4">
        <v>1993</v>
      </c>
      <c r="E1434" s="30">
        <f t="shared" si="116"/>
        <v>2.4148030281066895</v>
      </c>
      <c r="F1434" s="31">
        <f t="shared" si="119"/>
        <v>2.5785465240478516</v>
      </c>
      <c r="G1434" s="32">
        <v>2.0320930480957031</v>
      </c>
      <c r="H1434" s="32">
        <v>3.125</v>
      </c>
      <c r="I1434" s="30">
        <v>1.4864871501922607</v>
      </c>
      <c r="J1434" s="31">
        <f t="shared" si="120"/>
        <v>2.6150793234507241</v>
      </c>
      <c r="K1434" s="32">
        <v>6.6428570747375488</v>
      </c>
      <c r="L1434" s="32">
        <v>1.1666666269302368</v>
      </c>
      <c r="M1434" s="33">
        <v>3.5714268684387207E-2</v>
      </c>
    </row>
    <row r="1435" spans="1:13" x14ac:dyDescent="0.25">
      <c r="A1435" s="11" t="str">
        <f t="shared" si="118"/>
        <v>GBR_1994</v>
      </c>
      <c r="B1435" t="s">
        <v>37</v>
      </c>
      <c r="C1435" s="8" t="s">
        <v>68</v>
      </c>
      <c r="D1435" s="4">
        <v>1994</v>
      </c>
      <c r="E1435" s="30">
        <f t="shared" si="116"/>
        <v>2.0336021780967712</v>
      </c>
      <c r="F1435" s="31">
        <f t="shared" si="119"/>
        <v>2.5785465240478516</v>
      </c>
      <c r="G1435" s="32">
        <v>2.0320930480957031</v>
      </c>
      <c r="H1435" s="32">
        <v>3.125</v>
      </c>
      <c r="I1435" s="30">
        <v>1.4492820501327515</v>
      </c>
      <c r="J1435" s="31">
        <f t="shared" si="120"/>
        <v>1.8650793234507244</v>
      </c>
      <c r="K1435" s="32">
        <v>4.3928570747375488</v>
      </c>
      <c r="L1435" s="32">
        <v>1.1666666269302368</v>
      </c>
      <c r="M1435" s="33">
        <v>3.5714268684387207E-2</v>
      </c>
    </row>
    <row r="1436" spans="1:13" x14ac:dyDescent="0.25">
      <c r="A1436" s="11" t="str">
        <f t="shared" si="118"/>
        <v>GBR_1995</v>
      </c>
      <c r="B1436" t="s">
        <v>37</v>
      </c>
      <c r="C1436" s="8" t="s">
        <v>68</v>
      </c>
      <c r="D1436" s="4">
        <v>1995</v>
      </c>
      <c r="E1436" s="30">
        <f t="shared" si="116"/>
        <v>1.9828458031018574</v>
      </c>
      <c r="F1436" s="31">
        <f t="shared" si="119"/>
        <v>2.4368799328804016</v>
      </c>
      <c r="G1436" s="32">
        <v>1.7487598657608032</v>
      </c>
      <c r="H1436" s="32">
        <v>3.125</v>
      </c>
      <c r="I1436" s="30">
        <v>1.4280769824981689</v>
      </c>
      <c r="J1436" s="31">
        <f t="shared" si="120"/>
        <v>1.8650793234507244</v>
      </c>
      <c r="K1436" s="32">
        <v>4.3928570747375488</v>
      </c>
      <c r="L1436" s="32">
        <v>1.1666666269302368</v>
      </c>
      <c r="M1436" s="33">
        <v>3.5714268684387207E-2</v>
      </c>
    </row>
    <row r="1437" spans="1:13" x14ac:dyDescent="0.25">
      <c r="A1437" s="11" t="str">
        <f t="shared" si="118"/>
        <v>GBR_1996</v>
      </c>
      <c r="B1437" t="s">
        <v>37</v>
      </c>
      <c r="C1437" s="8" t="s">
        <v>68</v>
      </c>
      <c r="D1437" s="4">
        <v>1996</v>
      </c>
      <c r="E1437" s="30">
        <f t="shared" si="116"/>
        <v>1.6528115967909496</v>
      </c>
      <c r="F1437" s="31">
        <f t="shared" si="119"/>
        <v>2.0368799269199371</v>
      </c>
      <c r="G1437" s="32">
        <v>0.99875980615615845</v>
      </c>
      <c r="H1437" s="32">
        <v>3.0750000476837158</v>
      </c>
      <c r="I1437" s="30">
        <v>1.3728717565536499</v>
      </c>
      <c r="J1437" s="31">
        <f t="shared" si="120"/>
        <v>1.4900793234507244</v>
      </c>
      <c r="K1437" s="32">
        <v>3.2678570747375488</v>
      </c>
      <c r="L1437" s="32">
        <v>1.1666666269302368</v>
      </c>
      <c r="M1437" s="33">
        <v>3.5714268684387207E-2</v>
      </c>
    </row>
    <row r="1438" spans="1:13" x14ac:dyDescent="0.25">
      <c r="A1438" s="11" t="str">
        <f t="shared" si="118"/>
        <v>GBR_1997</v>
      </c>
      <c r="B1438" t="s">
        <v>37</v>
      </c>
      <c r="C1438" s="8" t="s">
        <v>68</v>
      </c>
      <c r="D1438" s="4">
        <v>1997</v>
      </c>
      <c r="E1438" s="30">
        <f t="shared" si="116"/>
        <v>1.7350274225076039</v>
      </c>
      <c r="F1438" s="31">
        <f t="shared" si="119"/>
        <v>1.9431299269199371</v>
      </c>
      <c r="G1438" s="32">
        <v>0.99875980615615845</v>
      </c>
      <c r="H1438" s="32">
        <v>2.8875000476837158</v>
      </c>
      <c r="I1438" s="30">
        <v>1.3036667108535767</v>
      </c>
      <c r="J1438" s="31">
        <f t="shared" si="120"/>
        <v>1.7400793234507244</v>
      </c>
      <c r="K1438" s="32">
        <v>3.2678570747375488</v>
      </c>
      <c r="L1438" s="32">
        <v>1.1666666269302368</v>
      </c>
      <c r="M1438" s="33">
        <v>0.78571426868438721</v>
      </c>
    </row>
    <row r="1439" spans="1:13" x14ac:dyDescent="0.25">
      <c r="A1439" s="11" t="str">
        <f t="shared" si="118"/>
        <v>GBR_1998</v>
      </c>
      <c r="B1439" t="s">
        <v>37</v>
      </c>
      <c r="C1439" s="8" t="s">
        <v>68</v>
      </c>
      <c r="D1439" s="4">
        <v>1998</v>
      </c>
      <c r="E1439" s="30">
        <f t="shared" si="116"/>
        <v>1.490758905808131</v>
      </c>
      <c r="F1439" s="31">
        <f t="shared" si="119"/>
        <v>1.4229910671710968</v>
      </c>
      <c r="G1439" s="32">
        <v>0.4084821343421936</v>
      </c>
      <c r="H1439" s="32">
        <v>2.4375</v>
      </c>
      <c r="I1439" s="30">
        <v>1.2533333301544189</v>
      </c>
      <c r="J1439" s="31">
        <f t="shared" si="120"/>
        <v>1.6150793234507244</v>
      </c>
      <c r="K1439" s="32">
        <v>2.8928570747375488</v>
      </c>
      <c r="L1439" s="32">
        <v>1.1666666269302368</v>
      </c>
      <c r="M1439" s="33">
        <v>0.78571426868438721</v>
      </c>
    </row>
    <row r="1440" spans="1:13" x14ac:dyDescent="0.25">
      <c r="A1440" s="11" t="str">
        <f t="shared" si="118"/>
        <v>GBR_1999</v>
      </c>
      <c r="B1440" t="s">
        <v>37</v>
      </c>
      <c r="C1440" s="8" t="s">
        <v>68</v>
      </c>
      <c r="D1440" s="4">
        <v>1999</v>
      </c>
      <c r="E1440" s="30">
        <f>IF(AND(G1440=".",H1440=".",I1440=".",K1440=".",L1440=".",M1440="."),".",AVERAGE(G1440,H1440,I1440,K1440,L1440,M1440))</f>
        <v>1.4205922385056813</v>
      </c>
      <c r="F1440" s="31">
        <f t="shared" si="119"/>
        <v>1.2354910671710968</v>
      </c>
      <c r="G1440" s="32">
        <v>0.4084821343421936</v>
      </c>
      <c r="H1440" s="32">
        <v>2.0625</v>
      </c>
      <c r="I1440" s="30">
        <v>1.2073333263397217</v>
      </c>
      <c r="J1440" s="31">
        <f t="shared" si="120"/>
        <v>1.6150793234507244</v>
      </c>
      <c r="K1440" s="32">
        <v>2.8928570747375488</v>
      </c>
      <c r="L1440" s="32">
        <v>1.1666666269302368</v>
      </c>
      <c r="M1440" s="33">
        <v>0.78571426868438721</v>
      </c>
    </row>
    <row r="1441" spans="1:14" x14ac:dyDescent="0.25">
      <c r="A1441" s="11" t="str">
        <f t="shared" si="118"/>
        <v>GBR_2000</v>
      </c>
      <c r="B1441" t="s">
        <v>37</v>
      </c>
      <c r="C1441" s="8" t="s">
        <v>68</v>
      </c>
      <c r="D1441" s="4">
        <v>2000</v>
      </c>
      <c r="E1441" s="30">
        <f t="shared" si="116"/>
        <v>1.2300922373930614</v>
      </c>
      <c r="F1441" s="31">
        <f t="shared" si="119"/>
        <v>1.0479910671710968</v>
      </c>
      <c r="G1441" s="32">
        <v>0.4084821343421936</v>
      </c>
      <c r="H1441" s="32">
        <v>1.6875</v>
      </c>
      <c r="I1441" s="30">
        <v>1.1893333196640015</v>
      </c>
      <c r="J1441" s="31">
        <f t="shared" si="120"/>
        <v>1.3650793234507244</v>
      </c>
      <c r="K1441" s="32">
        <v>2.1428570747375488</v>
      </c>
      <c r="L1441" s="32">
        <v>1.1666666269302368</v>
      </c>
      <c r="M1441" s="33">
        <v>0.78571426868438721</v>
      </c>
    </row>
    <row r="1442" spans="1:14" x14ac:dyDescent="0.25">
      <c r="A1442" s="11" t="str">
        <f t="shared" si="118"/>
        <v>GBR_2001</v>
      </c>
      <c r="B1442" t="s">
        <v>37</v>
      </c>
      <c r="C1442" s="8" t="s">
        <v>68</v>
      </c>
      <c r="D1442" s="4">
        <v>2001</v>
      </c>
      <c r="E1442" s="30">
        <f t="shared" si="116"/>
        <v>1.2018214166164398</v>
      </c>
      <c r="F1442" s="31">
        <f t="shared" si="119"/>
        <v>0.9776785671710968</v>
      </c>
      <c r="G1442" s="32">
        <v>0.2678571343421936</v>
      </c>
      <c r="H1442" s="32">
        <v>1.6875</v>
      </c>
      <c r="I1442" s="30">
        <v>1.1603333950042725</v>
      </c>
      <c r="J1442" s="31">
        <f t="shared" si="120"/>
        <v>1.3650793234507244</v>
      </c>
      <c r="K1442" s="32">
        <v>2.1428570747375488</v>
      </c>
      <c r="L1442" s="32">
        <v>1.1666666269302368</v>
      </c>
      <c r="M1442" s="33">
        <v>0.78571426868438721</v>
      </c>
    </row>
    <row r="1443" spans="1:14" x14ac:dyDescent="0.25">
      <c r="A1443" s="11" t="str">
        <f t="shared" si="118"/>
        <v>GBR_2002</v>
      </c>
      <c r="B1443" t="s">
        <v>37</v>
      </c>
      <c r="C1443" s="8" t="s">
        <v>68</v>
      </c>
      <c r="D1443" s="4">
        <v>2002</v>
      </c>
      <c r="E1443" s="30">
        <f t="shared" si="116"/>
        <v>1.1746825302640598</v>
      </c>
      <c r="F1443" s="31">
        <f t="shared" si="119"/>
        <v>0.9151785746216774</v>
      </c>
      <c r="G1443" s="32">
        <v>0.1428571492433548</v>
      </c>
      <c r="H1443" s="32">
        <v>1.6875</v>
      </c>
      <c r="I1443" s="30">
        <v>1.1225000619888306</v>
      </c>
      <c r="J1443" s="31">
        <f t="shared" si="120"/>
        <v>1.3650793234507244</v>
      </c>
      <c r="K1443" s="32">
        <v>2.1428570747375488</v>
      </c>
      <c r="L1443" s="32">
        <v>1.1666666269302368</v>
      </c>
      <c r="M1443" s="33">
        <v>0.78571426868438721</v>
      </c>
    </row>
    <row r="1444" spans="1:14" x14ac:dyDescent="0.25">
      <c r="A1444" s="11" t="str">
        <f t="shared" si="118"/>
        <v>GBR_2003</v>
      </c>
      <c r="B1444" t="s">
        <v>37</v>
      </c>
      <c r="C1444" s="8" t="s">
        <v>68</v>
      </c>
      <c r="D1444" s="4">
        <v>2003</v>
      </c>
      <c r="E1444" s="30">
        <f t="shared" si="116"/>
        <v>0.94426585485537851</v>
      </c>
      <c r="F1444" s="31">
        <f t="shared" si="119"/>
        <v>0.7276785746216774</v>
      </c>
      <c r="G1444" s="32">
        <v>0.1428571492433548</v>
      </c>
      <c r="H1444" s="32">
        <v>1.3125</v>
      </c>
      <c r="I1444" s="30">
        <v>0.11500000953674316</v>
      </c>
      <c r="J1444" s="31">
        <f t="shared" si="120"/>
        <v>1.3650793234507244</v>
      </c>
      <c r="K1444" s="32">
        <v>2.1428570747375488</v>
      </c>
      <c r="L1444" s="32">
        <v>1.1666666269302368</v>
      </c>
      <c r="M1444" s="33">
        <v>0.78571426868438721</v>
      </c>
    </row>
    <row r="1445" spans="1:14" x14ac:dyDescent="0.25">
      <c r="A1445" s="11" t="str">
        <f t="shared" si="118"/>
        <v>GBR_2004</v>
      </c>
      <c r="B1445" t="s">
        <v>37</v>
      </c>
      <c r="C1445" s="8" t="s">
        <v>68</v>
      </c>
      <c r="D1445" s="4">
        <v>2004</v>
      </c>
      <c r="E1445" s="30">
        <f t="shared" si="116"/>
        <v>0.72876585274934769</v>
      </c>
      <c r="F1445" s="31">
        <f t="shared" si="119"/>
        <v>7.1428574621677399E-2</v>
      </c>
      <c r="G1445" s="32">
        <v>0.1428571492433548</v>
      </c>
      <c r="H1445" s="32">
        <v>0</v>
      </c>
      <c r="I1445" s="30">
        <v>0.13449999690055847</v>
      </c>
      <c r="J1445" s="31">
        <f t="shared" si="120"/>
        <v>1.3650793234507244</v>
      </c>
      <c r="K1445" s="32">
        <v>2.1428570747375488</v>
      </c>
      <c r="L1445" s="32">
        <v>1.1666666269302368</v>
      </c>
      <c r="M1445" s="33">
        <v>0.78571426868438721</v>
      </c>
    </row>
    <row r="1446" spans="1:14" x14ac:dyDescent="0.25">
      <c r="A1446" s="11" t="str">
        <f t="shared" si="118"/>
        <v>GBR_2005</v>
      </c>
      <c r="B1446" t="s">
        <v>37</v>
      </c>
      <c r="C1446" s="8" t="s">
        <v>68</v>
      </c>
      <c r="D1446" s="4">
        <v>2005</v>
      </c>
      <c r="E1446" s="30">
        <f t="shared" si="116"/>
        <v>0.73201585561037064</v>
      </c>
      <c r="F1446" s="31">
        <f t="shared" si="119"/>
        <v>7.1428574621677399E-2</v>
      </c>
      <c r="G1446" s="32">
        <v>0.1428571492433548</v>
      </c>
      <c r="H1446" s="32">
        <v>0</v>
      </c>
      <c r="I1446" s="30">
        <v>0.15400001406669617</v>
      </c>
      <c r="J1446" s="31">
        <f t="shared" si="120"/>
        <v>1.3650793234507244</v>
      </c>
      <c r="K1446" s="32">
        <v>2.1428570747375488</v>
      </c>
      <c r="L1446" s="32">
        <v>1.1666666269302368</v>
      </c>
      <c r="M1446" s="33">
        <v>0.78571426868438721</v>
      </c>
    </row>
    <row r="1447" spans="1:14" x14ac:dyDescent="0.25">
      <c r="A1447" s="11" t="str">
        <f t="shared" si="118"/>
        <v>GBR_2006</v>
      </c>
      <c r="B1447" t="s">
        <v>37</v>
      </c>
      <c r="C1447" s="8" t="s">
        <v>68</v>
      </c>
      <c r="D1447" s="4">
        <v>2006</v>
      </c>
      <c r="E1447" s="30">
        <f t="shared" si="116"/>
        <v>0.73484918723503745</v>
      </c>
      <c r="F1447" s="31">
        <f t="shared" si="119"/>
        <v>7.1428574621677399E-2</v>
      </c>
      <c r="G1447" s="32">
        <v>0.1428571492433548</v>
      </c>
      <c r="H1447" s="32">
        <v>0</v>
      </c>
      <c r="I1447" s="30">
        <v>0.17100000381469727</v>
      </c>
      <c r="J1447" s="31">
        <f t="shared" si="120"/>
        <v>1.3650793234507244</v>
      </c>
      <c r="K1447" s="32">
        <v>2.1428570747375488</v>
      </c>
      <c r="L1447" s="32">
        <v>1.1666666269302368</v>
      </c>
      <c r="M1447" s="33">
        <v>0.78571426868438721</v>
      </c>
    </row>
    <row r="1448" spans="1:14" x14ac:dyDescent="0.25">
      <c r="A1448" s="11" t="str">
        <f t="shared" si="118"/>
        <v>GBR_2007</v>
      </c>
      <c r="B1448" t="s">
        <v>37</v>
      </c>
      <c r="C1448" s="8" t="s">
        <v>68</v>
      </c>
      <c r="D1448" s="4">
        <v>2007</v>
      </c>
      <c r="E1448" s="30">
        <f t="shared" ref="E1448:E1454" si="121">IF(AND(G1448=".",H1448=".",I1448=".",K1448=".",L1448=".",M1448="."),".",AVERAGE(G1448,H1448,I1448,K1448,L1448,M1448))</f>
        <v>0.73768252382675803</v>
      </c>
      <c r="F1448" s="31">
        <f t="shared" si="119"/>
        <v>7.1428574621677399E-2</v>
      </c>
      <c r="G1448" s="32">
        <v>0.1428571492433548</v>
      </c>
      <c r="H1448" s="32">
        <v>0</v>
      </c>
      <c r="I1448" s="30">
        <v>0.18800002336502075</v>
      </c>
      <c r="J1448" s="31">
        <f t="shared" si="120"/>
        <v>1.3650793234507244</v>
      </c>
      <c r="K1448" s="32">
        <v>2.1428570747375488</v>
      </c>
      <c r="L1448" s="32">
        <v>1.1666666269302368</v>
      </c>
      <c r="M1448" s="33">
        <v>0.78571426868438721</v>
      </c>
    </row>
    <row r="1449" spans="1:14" x14ac:dyDescent="0.25">
      <c r="A1449" s="11" t="str">
        <f t="shared" si="118"/>
        <v>GBR_2008</v>
      </c>
      <c r="B1449" t="s">
        <v>37</v>
      </c>
      <c r="C1449" s="8" t="s">
        <v>68</v>
      </c>
      <c r="D1449" s="4">
        <v>2008</v>
      </c>
      <c r="E1449" s="30">
        <f t="shared" si="121"/>
        <v>0.56553438305854797</v>
      </c>
      <c r="F1449" s="31">
        <f t="shared" si="119"/>
        <v>7.1428574621677399E-2</v>
      </c>
      <c r="G1449" s="32">
        <v>0.1428571492433548</v>
      </c>
      <c r="H1449" s="32">
        <v>0</v>
      </c>
      <c r="I1449" s="30">
        <v>0.15511113405227661</v>
      </c>
      <c r="J1449" s="31">
        <f t="shared" si="120"/>
        <v>1.0317460050185521</v>
      </c>
      <c r="K1449" s="32">
        <v>2.1428570747375488</v>
      </c>
      <c r="L1449" s="32">
        <v>0.1666666716337204</v>
      </c>
      <c r="M1449" s="33">
        <v>0.78571426868438721</v>
      </c>
    </row>
    <row r="1450" spans="1:14" x14ac:dyDescent="0.25">
      <c r="A1450" s="11" t="str">
        <f t="shared" si="118"/>
        <v>GBR_2009</v>
      </c>
      <c r="B1450" t="s">
        <v>37</v>
      </c>
      <c r="C1450" s="8" t="s">
        <v>68</v>
      </c>
      <c r="D1450" s="4">
        <v>2009</v>
      </c>
      <c r="E1450" s="30">
        <f t="shared" si="121"/>
        <v>0.56005290150642395</v>
      </c>
      <c r="F1450" s="31">
        <f t="shared" si="119"/>
        <v>7.1428574621677399E-2</v>
      </c>
      <c r="G1450" s="32">
        <v>0.1428571492433548</v>
      </c>
      <c r="H1450" s="32">
        <v>0</v>
      </c>
      <c r="I1450" s="30">
        <v>0.12222224473953247</v>
      </c>
      <c r="J1450" s="31">
        <f t="shared" si="120"/>
        <v>1.0317460050185521</v>
      </c>
      <c r="K1450" s="32">
        <v>2.1428570747375488</v>
      </c>
      <c r="L1450" s="32">
        <v>0.1666666716337204</v>
      </c>
      <c r="M1450" s="33">
        <v>0.78571426868438721</v>
      </c>
    </row>
    <row r="1451" spans="1:14" x14ac:dyDescent="0.25">
      <c r="A1451" s="11" t="str">
        <f t="shared" si="118"/>
        <v>GBR_2010</v>
      </c>
      <c r="B1451" t="s">
        <v>37</v>
      </c>
      <c r="C1451" s="8" t="s">
        <v>68</v>
      </c>
      <c r="D1451" s="4">
        <v>2010</v>
      </c>
      <c r="E1451" s="30">
        <f t="shared" si="121"/>
        <v>0.55496030549208319</v>
      </c>
      <c r="F1451" s="31">
        <f t="shared" si="119"/>
        <v>7.1428574621677399E-2</v>
      </c>
      <c r="G1451" s="32">
        <v>0.1428571492433548</v>
      </c>
      <c r="H1451" s="32">
        <v>0</v>
      </c>
      <c r="I1451" s="30">
        <v>9.1666668653488159E-2</v>
      </c>
      <c r="J1451" s="31">
        <f t="shared" si="120"/>
        <v>1.0317460050185521</v>
      </c>
      <c r="K1451" s="32">
        <v>2.1428570747375488</v>
      </c>
      <c r="L1451" s="32">
        <v>0.1666666716337204</v>
      </c>
      <c r="M1451" s="33">
        <v>0.78571426868438721</v>
      </c>
    </row>
    <row r="1452" spans="1:14" x14ac:dyDescent="0.25">
      <c r="A1452" s="11" t="str">
        <f t="shared" si="118"/>
        <v>GBR_2011</v>
      </c>
      <c r="B1452" t="s">
        <v>37</v>
      </c>
      <c r="C1452" s="8" t="s">
        <v>68</v>
      </c>
      <c r="D1452" s="4">
        <v>2011</v>
      </c>
      <c r="E1452" s="30">
        <f t="shared" si="121"/>
        <v>0.54986771444479621</v>
      </c>
      <c r="F1452" s="31">
        <f t="shared" si="119"/>
        <v>7.1428574621677399E-2</v>
      </c>
      <c r="G1452" s="32">
        <v>0.1428571492433548</v>
      </c>
      <c r="H1452" s="32">
        <v>0</v>
      </c>
      <c r="I1452" s="30">
        <v>6.1111122369766235E-2</v>
      </c>
      <c r="J1452" s="31">
        <f t="shared" si="120"/>
        <v>1.0317460050185521</v>
      </c>
      <c r="K1452" s="32">
        <v>2.1428570747375488</v>
      </c>
      <c r="L1452" s="32">
        <v>0.1666666716337204</v>
      </c>
      <c r="M1452" s="33">
        <v>0.78571426868438721</v>
      </c>
    </row>
    <row r="1453" spans="1:14" x14ac:dyDescent="0.25">
      <c r="A1453" s="11" t="str">
        <f t="shared" si="118"/>
        <v>GBR_2012</v>
      </c>
      <c r="B1453" t="s">
        <v>37</v>
      </c>
      <c r="C1453" s="8" t="s">
        <v>68</v>
      </c>
      <c r="D1453" s="4">
        <v>2012</v>
      </c>
      <c r="E1453" s="30">
        <f t="shared" si="121"/>
        <v>0.54477511843045556</v>
      </c>
      <c r="F1453" s="31">
        <f t="shared" si="119"/>
        <v>7.1428574621677399E-2</v>
      </c>
      <c r="G1453" s="32">
        <v>0.1428571492433548</v>
      </c>
      <c r="H1453" s="32">
        <v>0</v>
      </c>
      <c r="I1453" s="30">
        <v>3.0555546283721924E-2</v>
      </c>
      <c r="J1453" s="31">
        <f t="shared" si="120"/>
        <v>1.0317460050185521</v>
      </c>
      <c r="K1453" s="32">
        <v>2.1428570747375488</v>
      </c>
      <c r="L1453" s="32">
        <v>0.1666666716337204</v>
      </c>
      <c r="M1453" s="33">
        <v>0.78571426868438721</v>
      </c>
    </row>
    <row r="1454" spans="1:14" x14ac:dyDescent="0.25">
      <c r="A1454" s="11" t="str">
        <f t="shared" si="118"/>
        <v>GBR_2013</v>
      </c>
      <c r="B1454" t="s">
        <v>37</v>
      </c>
      <c r="C1454" s="8" t="s">
        <v>68</v>
      </c>
      <c r="D1454" s="4">
        <v>2013</v>
      </c>
      <c r="E1454" s="30">
        <f t="shared" si="121"/>
        <v>0.53968252738316858</v>
      </c>
      <c r="F1454" s="31">
        <f t="shared" si="119"/>
        <v>7.1428574621677399E-2</v>
      </c>
      <c r="G1454" s="32">
        <v>0.1428571492433548</v>
      </c>
      <c r="H1454" s="32">
        <v>0</v>
      </c>
      <c r="I1454" s="30">
        <v>0</v>
      </c>
      <c r="J1454" s="31">
        <f t="shared" si="120"/>
        <v>1.0317460050185521</v>
      </c>
      <c r="K1454" s="32">
        <v>2.1428570747375488</v>
      </c>
      <c r="L1454" s="32">
        <v>0.1666666716337204</v>
      </c>
      <c r="M1454" s="33">
        <v>0.78571426868438721</v>
      </c>
    </row>
    <row r="1455" spans="1:14" x14ac:dyDescent="0.25">
      <c r="A1455" s="11" t="str">
        <f t="shared" si="118"/>
        <v>GBR_2014</v>
      </c>
      <c r="B1455" t="s">
        <v>37</v>
      </c>
      <c r="C1455" s="8" t="s">
        <v>68</v>
      </c>
      <c r="D1455" s="4">
        <v>2014</v>
      </c>
      <c r="E1455" s="30">
        <f t="shared" ref="E1455:E1458" si="122">IF(AND(G1455=".",H1455=".",I1455=".",K1455=".",L1455=".",M1455="."),".",AVERAGE(G1455,H1455,I1455,K1455,L1455,M1455))</f>
        <v>0.53968252738316858</v>
      </c>
      <c r="F1455" s="31">
        <f t="shared" si="119"/>
        <v>7.1428574621677399E-2</v>
      </c>
      <c r="G1455" s="32">
        <v>0.1428571492433548</v>
      </c>
      <c r="H1455" s="32">
        <v>0</v>
      </c>
      <c r="I1455" s="30">
        <v>0</v>
      </c>
      <c r="J1455" s="31">
        <f t="shared" si="120"/>
        <v>1.0317460050185521</v>
      </c>
      <c r="K1455" s="32">
        <v>2.1428570747375488</v>
      </c>
      <c r="L1455" s="32">
        <v>0.1666666716337204</v>
      </c>
      <c r="M1455" s="33">
        <v>0.78571426868438721</v>
      </c>
      <c r="N1455" s="10"/>
    </row>
    <row r="1456" spans="1:14" x14ac:dyDescent="0.25">
      <c r="A1456" s="11" t="str">
        <f t="shared" si="118"/>
        <v>GBR_2015</v>
      </c>
      <c r="B1456" t="s">
        <v>37</v>
      </c>
      <c r="C1456" s="8" t="s">
        <v>68</v>
      </c>
      <c r="D1456" s="4">
        <v>2015</v>
      </c>
      <c r="E1456" s="30">
        <f t="shared" si="122"/>
        <v>0.53968252738316858</v>
      </c>
      <c r="F1456" s="31">
        <f t="shared" si="119"/>
        <v>7.1428574621677399E-2</v>
      </c>
      <c r="G1456" s="32">
        <v>0.1428571492433548</v>
      </c>
      <c r="H1456" s="32">
        <v>0</v>
      </c>
      <c r="I1456" s="30">
        <v>0</v>
      </c>
      <c r="J1456" s="31">
        <f t="shared" si="120"/>
        <v>1.0317460050185521</v>
      </c>
      <c r="K1456" s="32">
        <v>2.1428570747375488</v>
      </c>
      <c r="L1456" s="32">
        <v>0.1666666716337204</v>
      </c>
      <c r="M1456" s="33">
        <v>0.78571426868438721</v>
      </c>
      <c r="N1456" s="10"/>
    </row>
    <row r="1457" spans="1:14" x14ac:dyDescent="0.25">
      <c r="A1457" s="11" t="str">
        <f t="shared" si="118"/>
        <v>GBR_2016</v>
      </c>
      <c r="B1457" t="s">
        <v>37</v>
      </c>
      <c r="C1457" s="8" t="s">
        <v>68</v>
      </c>
      <c r="D1457" s="4">
        <v>2016</v>
      </c>
      <c r="E1457" s="30">
        <f t="shared" si="122"/>
        <v>0.53968252738316858</v>
      </c>
      <c r="F1457" s="31">
        <f t="shared" si="119"/>
        <v>7.1428574621677399E-2</v>
      </c>
      <c r="G1457" s="32">
        <v>0.1428571492433548</v>
      </c>
      <c r="H1457" s="32">
        <v>0</v>
      </c>
      <c r="I1457" s="30">
        <v>0</v>
      </c>
      <c r="J1457" s="31">
        <f t="shared" si="120"/>
        <v>1.0317460050185521</v>
      </c>
      <c r="K1457" s="32">
        <v>2.1428570747375488</v>
      </c>
      <c r="L1457" s="32">
        <v>0.1666666716337204</v>
      </c>
      <c r="M1457" s="33">
        <v>0.78571426868438721</v>
      </c>
      <c r="N1457" s="10"/>
    </row>
    <row r="1458" spans="1:14" x14ac:dyDescent="0.25">
      <c r="A1458" s="11" t="str">
        <f t="shared" si="118"/>
        <v>GBR_2017</v>
      </c>
      <c r="B1458" t="s">
        <v>37</v>
      </c>
      <c r="C1458" s="8" t="s">
        <v>68</v>
      </c>
      <c r="D1458" s="4">
        <v>2017</v>
      </c>
      <c r="E1458" s="30">
        <f t="shared" si="122"/>
        <v>0.53968252738316858</v>
      </c>
      <c r="F1458" s="31">
        <f t="shared" si="119"/>
        <v>7.1428574621677399E-2</v>
      </c>
      <c r="G1458" s="32">
        <v>0.1428571492433548</v>
      </c>
      <c r="H1458" s="32">
        <v>0</v>
      </c>
      <c r="I1458" s="30">
        <v>0</v>
      </c>
      <c r="J1458" s="31">
        <f t="shared" si="120"/>
        <v>1.0317460050185521</v>
      </c>
      <c r="K1458" s="32">
        <v>2.1428570747375488</v>
      </c>
      <c r="L1458" s="32">
        <v>0.1666666716337204</v>
      </c>
      <c r="M1458" s="33">
        <v>0.78571426868438721</v>
      </c>
      <c r="N1458" s="10"/>
    </row>
    <row r="1459" spans="1:14" x14ac:dyDescent="0.25">
      <c r="A1459" s="11" t="str">
        <f t="shared" si="118"/>
        <v>GBR_2018</v>
      </c>
      <c r="B1459" t="s">
        <v>37</v>
      </c>
      <c r="C1459" s="8" t="s">
        <v>68</v>
      </c>
      <c r="D1459" s="4">
        <v>2018</v>
      </c>
      <c r="E1459" s="30">
        <f t="shared" ref="E1459" si="123">IF(AND(G1459=".",H1459=".",I1459=".",K1459=".",L1459=".",M1459="."),".",AVERAGE(G1459,H1459,I1459,K1459,L1459,M1459))</f>
        <v>0.54742062340180075</v>
      </c>
      <c r="F1459" s="31">
        <f t="shared" si="119"/>
        <v>0</v>
      </c>
      <c r="G1459" s="32">
        <v>0</v>
      </c>
      <c r="H1459" s="32">
        <v>0</v>
      </c>
      <c r="I1459" s="30">
        <v>0.15000000596046448</v>
      </c>
      <c r="J1459" s="31">
        <f t="shared" si="120"/>
        <v>1.0448412448167801</v>
      </c>
      <c r="K1459" s="32">
        <v>2.1428570747375488</v>
      </c>
      <c r="L1459" s="32">
        <v>0.1666666716337204</v>
      </c>
      <c r="M1459" s="33">
        <v>0.82499998807907104</v>
      </c>
      <c r="N1459" s="10"/>
    </row>
    <row r="1460" spans="1:14" x14ac:dyDescent="0.25">
      <c r="C1460" s="10"/>
      <c r="D1460" s="4"/>
      <c r="E1460" s="5"/>
      <c r="F1460" s="5"/>
      <c r="G1460" s="3"/>
      <c r="H1460" s="3"/>
      <c r="I1460" s="5"/>
      <c r="J1460" s="5"/>
      <c r="K1460" s="3"/>
      <c r="L1460" s="3"/>
      <c r="M1460" s="5"/>
    </row>
    <row r="1461" spans="1:14" x14ac:dyDescent="0.25">
      <c r="C1461" s="10"/>
      <c r="D1461" s="4"/>
      <c r="E1461" s="5"/>
      <c r="F1461" s="5"/>
      <c r="G1461" s="3"/>
      <c r="H1461" s="3"/>
      <c r="I1461" s="5"/>
      <c r="J1461" s="5"/>
      <c r="K1461" s="3"/>
      <c r="L1461" s="3"/>
      <c r="M1461" s="5"/>
    </row>
    <row r="1462" spans="1:14" x14ac:dyDescent="0.25">
      <c r="C1462" s="38" t="s">
        <v>99</v>
      </c>
      <c r="D1462" s="4"/>
      <c r="E1462" s="5"/>
      <c r="F1462" s="5"/>
      <c r="G1462" s="3"/>
      <c r="H1462" s="3"/>
      <c r="I1462" s="5"/>
      <c r="J1462" s="5"/>
      <c r="K1462" s="3"/>
      <c r="L1462" s="3"/>
      <c r="M1462" s="5"/>
    </row>
    <row r="1463" spans="1:14" x14ac:dyDescent="0.25">
      <c r="C1463" s="12" t="s">
        <v>95</v>
      </c>
      <c r="D1463" s="4"/>
      <c r="E1463" s="5"/>
      <c r="F1463" s="5"/>
      <c r="G1463" s="3"/>
      <c r="H1463" s="3"/>
      <c r="I1463" s="5"/>
      <c r="J1463" s="5"/>
      <c r="K1463" s="3"/>
      <c r="L1463" s="3"/>
      <c r="M1463" s="5"/>
    </row>
    <row r="1464" spans="1:14" x14ac:dyDescent="0.25">
      <c r="C1464" s="38" t="s">
        <v>106</v>
      </c>
      <c r="D1464" s="4"/>
      <c r="E1464" s="5"/>
      <c r="F1464" s="5"/>
      <c r="G1464" s="3"/>
      <c r="H1464" s="3"/>
      <c r="I1464" s="5"/>
      <c r="J1464" s="5"/>
      <c r="K1464" s="3"/>
      <c r="L1464" s="3"/>
      <c r="M1464" s="5"/>
    </row>
    <row r="1465" spans="1:14" x14ac:dyDescent="0.25">
      <c r="C1465" s="38" t="s">
        <v>102</v>
      </c>
      <c r="D1465" s="4"/>
      <c r="E1465" s="5"/>
      <c r="F1465" s="5"/>
      <c r="G1465" s="3"/>
      <c r="H1465" s="3"/>
      <c r="I1465" s="5"/>
      <c r="J1465" s="5"/>
      <c r="K1465" s="3"/>
      <c r="L1465" s="3"/>
      <c r="M1465" s="5"/>
    </row>
    <row r="1466" spans="1:14" x14ac:dyDescent="0.25">
      <c r="C1466" s="10"/>
      <c r="D1466" s="4"/>
      <c r="E1466" s="5"/>
      <c r="F1466" s="5"/>
      <c r="G1466" s="3"/>
      <c r="H1466" s="3"/>
      <c r="I1466" s="5"/>
      <c r="J1466" s="5"/>
      <c r="K1466" s="3"/>
      <c r="L1466" s="3"/>
      <c r="M1466" s="5"/>
    </row>
    <row r="1467" spans="1:14" x14ac:dyDescent="0.25">
      <c r="C1467" s="10"/>
      <c r="D1467" s="4"/>
      <c r="E1467" s="5"/>
      <c r="F1467" s="5"/>
      <c r="G1467" s="3"/>
      <c r="H1467" s="3"/>
      <c r="I1467" s="5"/>
      <c r="J1467" s="5"/>
      <c r="K1467" s="3"/>
      <c r="L1467" s="3"/>
      <c r="M1467" s="5"/>
    </row>
    <row r="1468" spans="1:14" x14ac:dyDescent="0.25">
      <c r="C1468" s="10"/>
      <c r="D1468" s="4"/>
      <c r="E1468" s="5"/>
      <c r="F1468" s="5"/>
      <c r="G1468" s="3"/>
      <c r="H1468" s="3"/>
      <c r="I1468" s="5"/>
      <c r="J1468" s="5"/>
      <c r="K1468" s="3"/>
      <c r="L1468" s="3"/>
      <c r="M1468" s="5"/>
    </row>
    <row r="1469" spans="1:14" x14ac:dyDescent="0.25">
      <c r="C1469" s="10"/>
      <c r="D1469" s="4"/>
      <c r="E1469" s="5"/>
      <c r="F1469" s="5"/>
      <c r="G1469" s="3"/>
      <c r="H1469" s="3"/>
      <c r="I1469" s="5"/>
      <c r="J1469" s="5"/>
      <c r="K1469" s="3"/>
      <c r="L1469" s="3"/>
      <c r="M1469" s="5"/>
    </row>
    <row r="1470" spans="1:14" x14ac:dyDescent="0.25">
      <c r="C1470" s="10"/>
      <c r="D1470" s="4"/>
      <c r="E1470" s="5"/>
      <c r="F1470" s="5"/>
      <c r="G1470" s="3"/>
      <c r="H1470" s="3"/>
      <c r="I1470" s="5"/>
      <c r="J1470" s="5"/>
      <c r="K1470" s="3"/>
      <c r="L1470" s="3"/>
      <c r="M1470" s="5"/>
    </row>
    <row r="1471" spans="1:14" x14ac:dyDescent="0.25">
      <c r="C1471" s="10"/>
      <c r="D1471" s="4"/>
      <c r="E1471" s="5"/>
      <c r="F1471" s="5"/>
      <c r="G1471" s="3"/>
      <c r="H1471" s="3"/>
      <c r="I1471" s="5"/>
      <c r="J1471" s="5"/>
      <c r="K1471" s="3"/>
      <c r="L1471" s="3"/>
      <c r="M1471" s="5"/>
    </row>
    <row r="1472" spans="1:14" x14ac:dyDescent="0.25">
      <c r="A1472" s="4"/>
      <c r="B1472" s="4"/>
      <c r="C1472" s="10"/>
      <c r="D1472" s="10"/>
      <c r="E1472" s="5"/>
      <c r="F1472" s="5"/>
      <c r="G1472" s="15"/>
      <c r="H1472" s="3"/>
      <c r="I1472" s="3"/>
      <c r="J1472" s="3"/>
      <c r="K1472" s="3"/>
      <c r="L1472" s="3"/>
      <c r="M1472" s="3"/>
      <c r="N1472" s="4"/>
    </row>
    <row r="1473" spans="1:14" x14ac:dyDescent="0.25">
      <c r="A1473" s="4"/>
      <c r="B1473" s="4"/>
      <c r="C1473" s="10"/>
      <c r="D1473" s="10"/>
      <c r="E1473" s="5"/>
      <c r="F1473" s="5"/>
      <c r="G1473" s="3"/>
      <c r="H1473" s="3"/>
      <c r="I1473" s="3"/>
      <c r="J1473" s="3"/>
      <c r="K1473" s="3"/>
      <c r="L1473" s="3"/>
      <c r="M1473" s="3"/>
      <c r="N1473" s="4"/>
    </row>
    <row r="1474" spans="1:14" x14ac:dyDescent="0.25">
      <c r="A1474" s="4"/>
      <c r="B1474" s="4"/>
      <c r="C1474" s="10"/>
      <c r="D1474" s="10"/>
      <c r="E1474" s="5"/>
      <c r="F1474" s="5"/>
      <c r="G1474" s="3"/>
      <c r="H1474" s="3"/>
      <c r="I1474" s="3"/>
      <c r="J1474" s="3"/>
      <c r="K1474" s="3"/>
      <c r="L1474" s="3"/>
      <c r="M1474" s="3"/>
      <c r="N1474" s="4"/>
    </row>
    <row r="1475" spans="1:14" x14ac:dyDescent="0.25">
      <c r="A1475" s="4"/>
      <c r="B1475" s="4"/>
      <c r="C1475" s="10"/>
      <c r="D1475" s="10"/>
      <c r="E1475" s="5"/>
      <c r="F1475" s="5"/>
      <c r="G1475" s="3"/>
      <c r="H1475" s="3"/>
      <c r="I1475" s="3"/>
      <c r="J1475" s="3"/>
      <c r="K1475" s="3"/>
      <c r="L1475" s="3"/>
      <c r="M1475" s="3"/>
      <c r="N1475" s="4"/>
    </row>
    <row r="1476" spans="1:14" x14ac:dyDescent="0.25">
      <c r="B1476" s="4"/>
      <c r="C1476" s="12"/>
      <c r="D1476" s="10"/>
      <c r="E1476" s="5"/>
      <c r="F1476" s="5"/>
      <c r="G1476" s="3"/>
      <c r="H1476" s="3"/>
      <c r="I1476" s="3"/>
      <c r="J1476" s="3"/>
      <c r="K1476" s="3"/>
      <c r="L1476" s="3"/>
      <c r="M1476" s="3"/>
      <c r="N1476" s="4"/>
    </row>
    <row r="1477" spans="1:14" x14ac:dyDescent="0.25">
      <c r="A1477" s="4"/>
      <c r="B1477" s="4"/>
      <c r="C1477" s="10"/>
      <c r="D1477" s="10"/>
      <c r="E1477" s="5"/>
      <c r="F1477" s="5"/>
      <c r="G1477" s="3"/>
      <c r="H1477" s="3"/>
      <c r="I1477" s="3"/>
      <c r="J1477" s="3"/>
      <c r="K1477" s="3"/>
      <c r="L1477" s="3"/>
      <c r="M1477" s="3"/>
      <c r="N1477" s="4"/>
    </row>
    <row r="1478" spans="1:14" x14ac:dyDescent="0.25">
      <c r="A1478" s="4"/>
      <c r="B1478" s="4"/>
      <c r="C1478" s="10"/>
      <c r="D1478" s="10"/>
      <c r="E1478" s="5"/>
      <c r="F1478" s="5"/>
      <c r="G1478" s="3"/>
      <c r="H1478" s="3"/>
      <c r="I1478" s="3"/>
      <c r="J1478" s="3"/>
      <c r="K1478" s="3"/>
      <c r="L1478" s="3"/>
      <c r="M1478" s="3"/>
      <c r="N1478" s="4"/>
    </row>
    <row r="1479" spans="1:14" x14ac:dyDescent="0.25">
      <c r="A1479" s="4"/>
      <c r="B1479" s="4"/>
      <c r="C1479" s="10"/>
      <c r="D1479" s="10"/>
      <c r="E1479" s="5"/>
      <c r="F1479" s="5"/>
      <c r="G1479" s="3"/>
      <c r="H1479" s="3"/>
      <c r="I1479" s="3"/>
      <c r="J1479" s="3"/>
      <c r="K1479" s="3"/>
      <c r="L1479" s="3"/>
      <c r="M1479" s="3"/>
      <c r="N1479" s="4"/>
    </row>
    <row r="1480" spans="1:14" x14ac:dyDescent="0.25">
      <c r="A1480" s="4"/>
      <c r="B1480" s="4"/>
      <c r="C1480" s="10"/>
      <c r="D1480" s="10"/>
      <c r="E1480" s="5"/>
      <c r="F1480" s="5"/>
      <c r="G1480" s="3"/>
      <c r="H1480" s="3"/>
      <c r="I1480" s="3"/>
      <c r="J1480" s="3"/>
      <c r="K1480" s="3"/>
      <c r="L1480" s="3"/>
      <c r="M1480" s="3"/>
      <c r="N1480" s="4"/>
    </row>
    <row r="1481" spans="1:14" x14ac:dyDescent="0.25">
      <c r="A1481" s="4"/>
      <c r="B1481" s="4"/>
      <c r="C1481" s="10"/>
      <c r="D1481" s="10"/>
      <c r="E1481" s="5"/>
      <c r="F1481" s="5"/>
      <c r="G1481" s="3"/>
      <c r="H1481" s="3"/>
      <c r="I1481" s="3"/>
      <c r="J1481" s="3"/>
      <c r="K1481" s="3"/>
      <c r="L1481" s="3"/>
      <c r="M1481" s="3"/>
      <c r="N1481" s="4"/>
    </row>
    <row r="1482" spans="1:14" x14ac:dyDescent="0.25">
      <c r="A1482" s="4"/>
      <c r="B1482" s="4"/>
      <c r="C1482" s="10"/>
      <c r="D1482" s="10"/>
      <c r="E1482" s="5"/>
      <c r="F1482" s="5"/>
      <c r="G1482" s="3"/>
      <c r="H1482" s="3"/>
      <c r="I1482" s="3"/>
      <c r="J1482" s="3"/>
      <c r="K1482" s="3"/>
      <c r="L1482" s="3"/>
      <c r="M1482" s="3"/>
      <c r="N1482" s="4"/>
    </row>
    <row r="1483" spans="1:14" x14ac:dyDescent="0.25">
      <c r="A1483" s="4"/>
      <c r="B1483" s="4"/>
      <c r="C1483" s="10"/>
      <c r="D1483" s="10"/>
      <c r="E1483" s="5"/>
      <c r="F1483" s="5"/>
      <c r="G1483" s="3"/>
      <c r="H1483" s="3"/>
      <c r="I1483" s="3"/>
      <c r="J1483" s="3"/>
      <c r="K1483" s="3"/>
      <c r="L1483" s="3"/>
      <c r="M1483" s="3"/>
      <c r="N1483" s="4"/>
    </row>
    <row r="1484" spans="1:14" x14ac:dyDescent="0.25">
      <c r="A1484" s="4"/>
      <c r="B1484" s="4"/>
      <c r="C1484" s="10"/>
      <c r="D1484" s="10"/>
      <c r="E1484" s="5"/>
      <c r="F1484" s="5"/>
      <c r="G1484" s="3"/>
      <c r="H1484" s="3"/>
      <c r="I1484" s="3"/>
      <c r="J1484" s="3"/>
      <c r="K1484" s="3"/>
      <c r="L1484" s="3"/>
      <c r="M1484" s="3"/>
      <c r="N1484" s="4"/>
    </row>
    <row r="1485" spans="1:14" x14ac:dyDescent="0.25">
      <c r="A1485" s="4"/>
      <c r="B1485" s="4"/>
      <c r="C1485" s="10"/>
      <c r="D1485" s="10"/>
      <c r="E1485" s="5"/>
      <c r="F1485" s="5"/>
      <c r="G1485" s="3"/>
      <c r="H1485" s="3"/>
      <c r="I1485" s="3"/>
      <c r="J1485" s="3"/>
      <c r="K1485" s="3"/>
      <c r="L1485" s="3"/>
      <c r="M1485" s="3"/>
      <c r="N1485" s="4"/>
    </row>
    <row r="1486" spans="1:14" x14ac:dyDescent="0.25">
      <c r="A1486" s="4"/>
      <c r="B1486" s="4"/>
      <c r="C1486" s="10"/>
      <c r="D1486" s="10"/>
      <c r="E1486" s="5"/>
      <c r="F1486" s="5"/>
      <c r="G1486" s="3"/>
      <c r="H1486" s="3"/>
      <c r="I1486" s="3"/>
      <c r="J1486" s="3"/>
      <c r="K1486" s="3"/>
      <c r="L1486" s="3"/>
      <c r="M1486" s="3"/>
      <c r="N1486" s="4"/>
    </row>
    <row r="1487" spans="1:14" x14ac:dyDescent="0.25">
      <c r="A1487" s="4"/>
      <c r="B1487" s="4"/>
      <c r="C1487" s="10"/>
      <c r="D1487" s="10"/>
      <c r="E1487" s="5"/>
      <c r="F1487" s="5"/>
      <c r="G1487" s="3"/>
      <c r="H1487" s="3"/>
      <c r="I1487" s="3"/>
      <c r="J1487" s="3"/>
      <c r="K1487" s="3"/>
      <c r="L1487" s="3"/>
      <c r="M1487" s="3"/>
      <c r="N1487" s="4"/>
    </row>
    <row r="1488" spans="1:14" x14ac:dyDescent="0.25">
      <c r="A1488" s="4"/>
      <c r="B1488" s="4"/>
      <c r="C1488" s="10"/>
      <c r="D1488" s="10"/>
      <c r="E1488" s="5"/>
      <c r="F1488" s="5"/>
      <c r="G1488" s="3"/>
      <c r="H1488" s="3"/>
      <c r="I1488" s="3"/>
      <c r="J1488" s="3"/>
      <c r="K1488" s="3"/>
      <c r="L1488" s="3"/>
      <c r="M1488" s="3"/>
      <c r="N1488" s="4"/>
    </row>
    <row r="1489" spans="1:14" x14ac:dyDescent="0.25">
      <c r="A1489" s="4"/>
      <c r="B1489" s="4"/>
      <c r="C1489" s="10"/>
      <c r="D1489" s="10"/>
      <c r="E1489" s="5"/>
      <c r="F1489" s="5"/>
      <c r="G1489" s="3"/>
      <c r="H1489" s="3"/>
      <c r="I1489" s="3"/>
      <c r="J1489" s="3"/>
      <c r="K1489" s="3"/>
      <c r="L1489" s="3"/>
      <c r="M1489" s="3"/>
      <c r="N1489" s="4"/>
    </row>
    <row r="1490" spans="1:14" x14ac:dyDescent="0.25">
      <c r="A1490" s="4"/>
      <c r="B1490" s="4"/>
      <c r="C1490" s="10"/>
      <c r="D1490" s="10"/>
      <c r="E1490" s="5"/>
      <c r="F1490" s="5"/>
      <c r="G1490" s="3"/>
      <c r="H1490" s="3"/>
      <c r="I1490" s="3"/>
      <c r="J1490" s="3"/>
      <c r="K1490" s="3"/>
      <c r="L1490" s="3"/>
      <c r="M1490" s="3"/>
      <c r="N1490" s="4"/>
    </row>
    <row r="1491" spans="1:14" x14ac:dyDescent="0.25">
      <c r="A1491" s="4"/>
      <c r="B1491" s="4"/>
      <c r="C1491" s="10"/>
      <c r="D1491" s="10"/>
      <c r="E1491" s="5"/>
      <c r="F1491" s="5"/>
      <c r="G1491" s="3"/>
      <c r="H1491" s="3"/>
      <c r="I1491" s="3"/>
      <c r="J1491" s="3"/>
      <c r="K1491" s="3"/>
      <c r="L1491" s="3"/>
      <c r="M1491" s="3"/>
      <c r="N1491" s="4"/>
    </row>
    <row r="1492" spans="1:14" x14ac:dyDescent="0.25">
      <c r="A1492" s="4"/>
      <c r="B1492" s="4"/>
      <c r="C1492" s="10"/>
      <c r="D1492" s="10"/>
      <c r="E1492" s="5"/>
      <c r="F1492" s="5"/>
      <c r="G1492" s="3"/>
      <c r="H1492" s="3"/>
      <c r="I1492" s="3"/>
      <c r="J1492" s="3"/>
      <c r="K1492" s="3"/>
      <c r="L1492" s="3"/>
      <c r="M1492" s="3"/>
      <c r="N1492" s="4"/>
    </row>
    <row r="1493" spans="1:14" x14ac:dyDescent="0.25">
      <c r="A1493" s="4"/>
      <c r="B1493" s="4"/>
      <c r="C1493" s="10"/>
      <c r="D1493" s="10"/>
      <c r="E1493" s="5"/>
      <c r="F1493" s="5"/>
      <c r="G1493" s="3"/>
      <c r="H1493" s="3"/>
      <c r="I1493" s="3"/>
      <c r="J1493" s="3"/>
      <c r="K1493" s="3"/>
      <c r="L1493" s="3"/>
      <c r="M1493" s="3"/>
      <c r="N1493" s="4"/>
    </row>
    <row r="1494" spans="1:14" x14ac:dyDescent="0.25">
      <c r="A1494" s="4"/>
      <c r="B1494" s="4"/>
      <c r="C1494" s="10"/>
      <c r="D1494" s="10"/>
      <c r="E1494" s="5"/>
      <c r="F1494" s="5"/>
      <c r="G1494" s="3"/>
      <c r="H1494" s="3"/>
      <c r="I1494" s="3"/>
      <c r="J1494" s="3"/>
      <c r="K1494" s="3"/>
      <c r="L1494" s="3"/>
      <c r="M1494" s="3"/>
      <c r="N1494" s="4"/>
    </row>
    <row r="1495" spans="1:14" x14ac:dyDescent="0.25">
      <c r="A1495" s="4"/>
      <c r="B1495" s="4"/>
      <c r="C1495" s="10"/>
      <c r="D1495" s="10"/>
      <c r="E1495" s="5"/>
      <c r="F1495" s="5"/>
      <c r="G1495" s="3"/>
      <c r="H1495" s="3"/>
      <c r="I1495" s="3"/>
      <c r="J1495" s="3"/>
      <c r="K1495" s="3"/>
      <c r="L1495" s="3"/>
      <c r="M1495" s="3"/>
      <c r="N1495" s="4"/>
    </row>
    <row r="1496" spans="1:14" x14ac:dyDescent="0.25">
      <c r="A1496" s="4"/>
      <c r="B1496" s="4"/>
      <c r="C1496" s="10"/>
      <c r="D1496" s="10"/>
      <c r="E1496" s="5"/>
      <c r="F1496" s="5"/>
      <c r="G1496" s="3"/>
      <c r="H1496" s="3"/>
      <c r="I1496" s="3"/>
      <c r="J1496" s="3"/>
      <c r="K1496" s="3"/>
      <c r="L1496" s="3"/>
      <c r="M1496" s="3"/>
      <c r="N1496" s="4"/>
    </row>
    <row r="1497" spans="1:14" x14ac:dyDescent="0.25">
      <c r="A1497" s="4"/>
      <c r="B1497" s="4"/>
      <c r="C1497" s="10"/>
      <c r="D1497" s="10"/>
      <c r="E1497" s="5"/>
      <c r="F1497" s="5"/>
      <c r="G1497" s="3"/>
      <c r="H1497" s="3"/>
      <c r="I1497" s="3"/>
      <c r="J1497" s="3"/>
      <c r="K1497" s="3"/>
      <c r="L1497" s="3"/>
      <c r="M1497" s="3"/>
      <c r="N1497" s="4"/>
    </row>
    <row r="1498" spans="1:14" x14ac:dyDescent="0.25">
      <c r="A1498" s="4"/>
      <c r="B1498" s="4"/>
      <c r="C1498" s="10"/>
      <c r="D1498" s="10"/>
      <c r="E1498" s="5"/>
      <c r="F1498" s="5"/>
      <c r="G1498" s="3"/>
      <c r="H1498" s="3"/>
      <c r="I1498" s="3"/>
      <c r="J1498" s="3"/>
      <c r="K1498" s="3"/>
      <c r="L1498" s="3"/>
      <c r="M1498" s="3"/>
      <c r="N1498" s="4"/>
    </row>
    <row r="1499" spans="1:14" x14ac:dyDescent="0.25">
      <c r="A1499" s="4"/>
      <c r="B1499" s="4"/>
      <c r="C1499" s="10"/>
      <c r="D1499" s="10"/>
      <c r="E1499" s="5"/>
      <c r="F1499" s="5"/>
      <c r="G1499" s="3"/>
      <c r="H1499" s="3"/>
      <c r="I1499" s="3"/>
      <c r="J1499" s="3"/>
      <c r="K1499" s="3"/>
      <c r="L1499" s="3"/>
      <c r="M1499" s="3"/>
      <c r="N1499" s="4"/>
    </row>
    <row r="1500" spans="1:14" x14ac:dyDescent="0.25">
      <c r="A1500" s="4"/>
      <c r="B1500" s="4"/>
      <c r="C1500" s="10"/>
      <c r="D1500" s="10"/>
      <c r="E1500" s="5"/>
      <c r="F1500" s="5"/>
      <c r="G1500" s="3"/>
      <c r="H1500" s="3"/>
      <c r="I1500" s="3"/>
      <c r="J1500" s="3"/>
      <c r="K1500" s="3"/>
      <c r="L1500" s="3"/>
      <c r="M1500" s="3"/>
      <c r="N1500" s="4"/>
    </row>
    <row r="1501" spans="1:14" x14ac:dyDescent="0.25">
      <c r="A1501" s="4"/>
      <c r="B1501" s="4"/>
      <c r="C1501" s="10"/>
      <c r="D1501" s="10"/>
      <c r="E1501" s="5"/>
      <c r="F1501" s="5"/>
      <c r="G1501" s="3"/>
      <c r="H1501" s="3"/>
      <c r="I1501" s="3"/>
      <c r="J1501" s="3"/>
      <c r="K1501" s="3"/>
      <c r="L1501" s="3"/>
      <c r="M1501" s="3"/>
      <c r="N1501" s="4"/>
    </row>
    <row r="1502" spans="1:14" x14ac:dyDescent="0.25">
      <c r="A1502" s="4"/>
      <c r="B1502" s="4"/>
      <c r="C1502" s="10"/>
      <c r="D1502" s="10"/>
      <c r="E1502" s="5"/>
      <c r="F1502" s="5"/>
      <c r="G1502" s="3"/>
      <c r="H1502" s="3"/>
      <c r="I1502" s="3"/>
      <c r="J1502" s="3"/>
      <c r="K1502" s="3"/>
      <c r="L1502" s="3"/>
      <c r="M1502" s="3"/>
      <c r="N1502" s="4"/>
    </row>
    <row r="1503" spans="1:14" x14ac:dyDescent="0.25">
      <c r="A1503" s="4"/>
      <c r="B1503" s="4"/>
      <c r="C1503" s="10"/>
      <c r="D1503" s="10"/>
      <c r="E1503" s="5"/>
      <c r="F1503" s="5"/>
      <c r="G1503" s="3"/>
      <c r="H1503" s="3"/>
      <c r="I1503" s="3"/>
      <c r="J1503" s="3"/>
      <c r="K1503" s="3"/>
      <c r="L1503" s="3"/>
      <c r="M1503" s="3"/>
      <c r="N1503" s="4"/>
    </row>
    <row r="1504" spans="1:14" x14ac:dyDescent="0.25">
      <c r="A1504" s="4"/>
      <c r="B1504" s="4"/>
      <c r="C1504" s="10"/>
      <c r="D1504" s="10"/>
      <c r="E1504" s="5"/>
      <c r="F1504" s="5"/>
      <c r="G1504" s="3"/>
      <c r="H1504" s="3"/>
      <c r="I1504" s="3"/>
      <c r="J1504" s="3"/>
      <c r="K1504" s="3"/>
      <c r="L1504" s="3"/>
      <c r="M1504" s="3"/>
      <c r="N1504" s="4"/>
    </row>
    <row r="1505" spans="1:14" x14ac:dyDescent="0.25">
      <c r="A1505" s="4"/>
      <c r="B1505" s="4"/>
      <c r="C1505" s="10"/>
      <c r="D1505" s="10"/>
      <c r="E1505" s="5"/>
      <c r="F1505" s="5"/>
      <c r="G1505" s="3"/>
      <c r="H1505" s="3"/>
      <c r="I1505" s="3"/>
      <c r="J1505" s="3"/>
      <c r="K1505" s="3"/>
      <c r="L1505" s="3"/>
      <c r="M1505" s="3"/>
      <c r="N1505" s="4"/>
    </row>
    <row r="1506" spans="1:14" x14ac:dyDescent="0.25">
      <c r="A1506" s="4"/>
      <c r="B1506" s="4"/>
      <c r="C1506" s="10"/>
      <c r="D1506" s="10"/>
      <c r="E1506" s="5"/>
      <c r="F1506" s="5"/>
      <c r="G1506" s="3"/>
      <c r="H1506" s="3"/>
      <c r="I1506" s="3"/>
      <c r="J1506" s="3"/>
      <c r="K1506" s="3"/>
      <c r="L1506" s="3"/>
      <c r="M1506" s="3"/>
      <c r="N1506" s="4"/>
    </row>
    <row r="1507" spans="1:14" x14ac:dyDescent="0.25">
      <c r="A1507" s="4"/>
      <c r="B1507" s="4"/>
      <c r="C1507" s="10"/>
      <c r="D1507" s="10"/>
      <c r="E1507" s="5"/>
      <c r="F1507" s="5"/>
      <c r="G1507" s="3"/>
      <c r="H1507" s="3"/>
      <c r="I1507" s="3"/>
      <c r="J1507" s="3"/>
      <c r="K1507" s="3"/>
      <c r="L1507" s="3"/>
      <c r="M1507" s="3"/>
      <c r="N1507" s="4"/>
    </row>
    <row r="1508" spans="1:14" x14ac:dyDescent="0.25">
      <c r="A1508" s="4"/>
      <c r="B1508" s="4"/>
      <c r="C1508" s="10"/>
      <c r="D1508" s="10"/>
      <c r="E1508" s="5"/>
      <c r="F1508" s="5"/>
      <c r="G1508" s="3"/>
      <c r="H1508" s="3"/>
      <c r="I1508" s="3"/>
      <c r="J1508" s="3"/>
      <c r="K1508" s="3"/>
      <c r="L1508" s="3"/>
      <c r="M1508" s="3"/>
      <c r="N1508" s="4"/>
    </row>
    <row r="1509" spans="1:14" x14ac:dyDescent="0.25">
      <c r="A1509" s="4"/>
      <c r="B1509" s="4"/>
      <c r="C1509" s="10"/>
      <c r="D1509" s="10"/>
      <c r="E1509" s="5"/>
      <c r="F1509" s="5"/>
      <c r="G1509" s="3"/>
      <c r="H1509" s="3"/>
      <c r="I1509" s="3"/>
      <c r="J1509" s="3"/>
      <c r="K1509" s="3"/>
      <c r="L1509" s="3"/>
      <c r="M1509" s="3"/>
      <c r="N1509" s="4"/>
    </row>
    <row r="1510" spans="1:14" x14ac:dyDescent="0.25">
      <c r="A1510" s="4"/>
      <c r="B1510" s="4"/>
      <c r="C1510" s="10"/>
      <c r="D1510" s="10"/>
      <c r="E1510" s="5"/>
      <c r="F1510" s="5"/>
      <c r="G1510" s="3"/>
      <c r="H1510" s="3"/>
      <c r="I1510" s="3"/>
      <c r="J1510" s="3"/>
      <c r="K1510" s="3"/>
      <c r="L1510" s="3"/>
      <c r="M1510" s="3"/>
      <c r="N1510" s="4"/>
    </row>
    <row r="1511" spans="1:14" x14ac:dyDescent="0.25">
      <c r="A1511" s="4"/>
      <c r="B1511" s="4"/>
      <c r="C1511" s="10"/>
      <c r="D1511" s="10"/>
      <c r="E1511" s="5"/>
      <c r="F1511" s="5"/>
      <c r="G1511" s="3"/>
      <c r="H1511" s="3"/>
      <c r="I1511" s="3"/>
      <c r="J1511" s="3"/>
      <c r="K1511" s="3"/>
      <c r="L1511" s="3"/>
      <c r="M1511" s="3"/>
      <c r="N1511" s="4"/>
    </row>
    <row r="1512" spans="1:14" x14ac:dyDescent="0.25">
      <c r="A1512" s="4"/>
      <c r="B1512" s="4"/>
      <c r="C1512" s="10"/>
      <c r="D1512" s="10"/>
      <c r="E1512" s="5"/>
      <c r="F1512" s="5"/>
      <c r="G1512" s="3"/>
      <c r="H1512" s="3"/>
      <c r="I1512" s="3"/>
      <c r="J1512" s="3"/>
      <c r="K1512" s="3"/>
      <c r="L1512" s="3"/>
      <c r="M1512" s="3"/>
      <c r="N1512" s="4"/>
    </row>
    <row r="1513" spans="1:14" x14ac:dyDescent="0.25">
      <c r="A1513" s="4"/>
      <c r="B1513" s="4"/>
      <c r="C1513" s="10"/>
      <c r="D1513" s="10"/>
      <c r="E1513" s="5"/>
      <c r="F1513" s="5"/>
      <c r="G1513" s="3"/>
      <c r="H1513" s="3"/>
      <c r="I1513" s="3"/>
      <c r="J1513" s="3"/>
      <c r="K1513" s="3"/>
      <c r="L1513" s="3"/>
      <c r="M1513" s="3"/>
      <c r="N1513" s="4"/>
    </row>
    <row r="1514" spans="1:14" x14ac:dyDescent="0.25">
      <c r="A1514" s="4"/>
      <c r="B1514" s="4"/>
      <c r="C1514" s="4"/>
      <c r="D1514" s="4"/>
      <c r="E1514" s="4"/>
      <c r="F1514" s="4"/>
      <c r="G1514" s="4"/>
      <c r="H1514" s="4"/>
      <c r="I1514" s="4"/>
      <c r="J1514" s="4"/>
      <c r="K1514" s="4"/>
      <c r="L1514" s="4"/>
      <c r="M1514" s="4"/>
      <c r="N1514" s="4"/>
    </row>
    <row r="1515" spans="1:14" x14ac:dyDescent="0.25">
      <c r="A1515" s="4"/>
      <c r="B1515" s="4"/>
      <c r="C1515" s="4"/>
      <c r="D1515" s="4"/>
      <c r="E1515" s="4"/>
      <c r="F1515" s="4"/>
      <c r="G1515" s="4"/>
      <c r="H1515" s="4"/>
      <c r="I1515" s="4"/>
      <c r="J1515" s="4"/>
      <c r="K1515" s="4"/>
      <c r="L1515" s="4"/>
      <c r="M1515" s="4"/>
      <c r="N1515" s="4"/>
    </row>
    <row r="1516" spans="1:14" x14ac:dyDescent="0.25">
      <c r="A1516" s="4"/>
      <c r="B1516" s="4"/>
      <c r="C1516" s="4"/>
      <c r="D1516" s="4"/>
      <c r="E1516" s="4"/>
      <c r="F1516" s="4"/>
      <c r="G1516" s="4"/>
      <c r="H1516" s="4"/>
      <c r="I1516" s="4"/>
      <c r="J1516" s="4"/>
      <c r="K1516" s="4"/>
      <c r="L1516" s="4"/>
      <c r="M1516" s="4"/>
      <c r="N1516" s="4"/>
    </row>
    <row r="1517" spans="1:14" x14ac:dyDescent="0.25">
      <c r="A1517" s="4"/>
      <c r="B1517" s="4"/>
      <c r="C1517" s="4"/>
      <c r="D1517" s="4"/>
      <c r="E1517" s="4"/>
      <c r="F1517" s="4"/>
      <c r="G1517" s="4"/>
      <c r="H1517" s="4"/>
      <c r="I1517" s="4"/>
      <c r="J1517" s="4"/>
      <c r="K1517" s="4"/>
      <c r="L1517" s="4"/>
      <c r="M1517" s="4"/>
      <c r="N1517" s="4"/>
    </row>
  </sheetData>
  <autoFilter ref="C7:D1459" xr:uid="{00000000-0009-0000-0000-000003000000}"/>
  <sortState xmlns:xlrd2="http://schemas.microsoft.com/office/spreadsheetml/2017/richdata2" ref="C1591:C1606">
    <sortCondition ref="C1591:C1606"/>
  </sortState>
  <mergeCells count="7">
    <mergeCell ref="C1:M1"/>
    <mergeCell ref="C6:C7"/>
    <mergeCell ref="D6:D7"/>
    <mergeCell ref="E6:E7"/>
    <mergeCell ref="I6:I7"/>
    <mergeCell ref="F6:H6"/>
    <mergeCell ref="J6:M6"/>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86"/>
  <sheetViews>
    <sheetView tabSelected="1" workbookViewId="0">
      <selection activeCell="B1" sqref="B1"/>
    </sheetView>
  </sheetViews>
  <sheetFormatPr defaultColWidth="9.1796875" defaultRowHeight="10" x14ac:dyDescent="0.2"/>
  <cols>
    <col min="1" max="1" width="3" style="72" customWidth="1"/>
    <col min="2" max="2" width="14.26953125" style="72" customWidth="1"/>
    <col min="3" max="4" width="7.453125" style="72" customWidth="1"/>
    <col min="5" max="5" width="9.1796875" style="72"/>
    <col min="6" max="6" width="14.26953125" style="73" customWidth="1"/>
    <col min="7" max="8" width="7.453125" style="73" customWidth="1"/>
    <col min="9" max="9" width="9.1796875" style="72"/>
    <col min="10" max="10" width="14.26953125" style="73" customWidth="1"/>
    <col min="11" max="12" width="7.453125" style="73" customWidth="1"/>
    <col min="13" max="13" width="9.1796875" style="72"/>
    <col min="14" max="14" width="14.26953125" style="73" customWidth="1"/>
    <col min="15" max="16" width="7.453125" style="73" customWidth="1"/>
    <col min="17" max="29" width="9.1796875" style="72"/>
    <col min="30" max="30" width="12.81640625" style="72" customWidth="1"/>
    <col min="31" max="16384" width="9.1796875" style="72"/>
  </cols>
  <sheetData>
    <row r="1" spans="1:58" ht="13" x14ac:dyDescent="0.3">
      <c r="B1" s="98" t="s">
        <v>186</v>
      </c>
    </row>
    <row r="2" spans="1:58" s="50" customFormat="1" ht="13" x14ac:dyDescent="0.3">
      <c r="B2" s="53" t="s">
        <v>185</v>
      </c>
      <c r="C2" s="97"/>
      <c r="D2" s="52"/>
      <c r="E2" s="52"/>
    </row>
    <row r="3" spans="1:58" x14ac:dyDescent="0.2">
      <c r="A3" s="96"/>
    </row>
    <row r="4" spans="1:58" ht="26.5" customHeight="1" x14ac:dyDescent="0.25">
      <c r="B4" s="133" t="s">
        <v>182</v>
      </c>
      <c r="C4" s="134"/>
      <c r="D4" s="134"/>
      <c r="F4" s="133" t="s">
        <v>181</v>
      </c>
      <c r="G4" s="134"/>
      <c r="H4" s="134"/>
      <c r="J4" s="133" t="s">
        <v>180</v>
      </c>
      <c r="K4" s="134"/>
      <c r="L4" s="134"/>
      <c r="M4" s="96"/>
      <c r="N4" s="133" t="s">
        <v>179</v>
      </c>
      <c r="O4" s="134"/>
      <c r="P4" s="134"/>
      <c r="R4" s="133" t="s">
        <v>178</v>
      </c>
      <c r="S4" s="134"/>
      <c r="T4" s="134"/>
      <c r="V4" s="133" t="s">
        <v>177</v>
      </c>
      <c r="W4" s="134"/>
      <c r="X4" s="134"/>
      <c r="Y4" s="96"/>
      <c r="Z4" s="133" t="s">
        <v>176</v>
      </c>
      <c r="AA4" s="134"/>
      <c r="AB4" s="134"/>
      <c r="AD4" s="133" t="s">
        <v>175</v>
      </c>
      <c r="AE4" s="134"/>
      <c r="AF4" s="134"/>
      <c r="AH4" s="96"/>
      <c r="AK4" s="96"/>
      <c r="AN4" s="96"/>
      <c r="AQ4" s="96"/>
      <c r="AT4" s="96"/>
      <c r="AW4" s="96"/>
      <c r="AZ4" s="96"/>
      <c r="BC4" s="96"/>
      <c r="BF4" s="96"/>
    </row>
    <row r="5" spans="1:58" ht="19.5" customHeight="1" x14ac:dyDescent="0.25">
      <c r="B5" s="95"/>
      <c r="C5" s="141" t="s">
        <v>183</v>
      </c>
      <c r="D5" s="135" t="s">
        <v>173</v>
      </c>
      <c r="F5" s="95"/>
      <c r="G5" s="135" t="s">
        <v>174</v>
      </c>
      <c r="H5" s="138" t="s">
        <v>173</v>
      </c>
      <c r="J5" s="95"/>
      <c r="K5" s="135" t="s">
        <v>174</v>
      </c>
      <c r="L5" s="138" t="s">
        <v>173</v>
      </c>
      <c r="M5" s="94"/>
      <c r="N5" s="95"/>
      <c r="O5" s="135" t="s">
        <v>174</v>
      </c>
      <c r="P5" s="138" t="s">
        <v>173</v>
      </c>
      <c r="R5" s="95"/>
      <c r="S5" s="135" t="s">
        <v>174</v>
      </c>
      <c r="T5" s="138" t="s">
        <v>173</v>
      </c>
      <c r="V5" s="95"/>
      <c r="W5" s="135" t="s">
        <v>174</v>
      </c>
      <c r="X5" s="138" t="s">
        <v>173</v>
      </c>
      <c r="Y5" s="94"/>
      <c r="Z5" s="95"/>
      <c r="AA5" s="135" t="s">
        <v>174</v>
      </c>
      <c r="AB5" s="138" t="s">
        <v>173</v>
      </c>
      <c r="AD5" s="95"/>
      <c r="AE5" s="135" t="s">
        <v>174</v>
      </c>
      <c r="AF5" s="138" t="s">
        <v>173</v>
      </c>
      <c r="AH5" s="92"/>
      <c r="AK5" s="92"/>
      <c r="AN5" s="92"/>
      <c r="AQ5" s="92"/>
      <c r="AT5" s="92"/>
      <c r="AW5" s="92"/>
      <c r="AZ5" s="92"/>
      <c r="BC5" s="92"/>
    </row>
    <row r="6" spans="1:58" ht="30.65" customHeight="1" x14ac:dyDescent="0.25">
      <c r="B6" s="93"/>
      <c r="C6" s="142"/>
      <c r="D6" s="136"/>
      <c r="F6" s="93"/>
      <c r="G6" s="136"/>
      <c r="H6" s="139"/>
      <c r="J6" s="93"/>
      <c r="K6" s="136"/>
      <c r="L6" s="139"/>
      <c r="M6" s="94"/>
      <c r="N6" s="93"/>
      <c r="O6" s="136"/>
      <c r="P6" s="139"/>
      <c r="R6" s="93"/>
      <c r="S6" s="136"/>
      <c r="T6" s="139"/>
      <c r="V6" s="93"/>
      <c r="W6" s="136"/>
      <c r="X6" s="139"/>
      <c r="Y6" s="94"/>
      <c r="Z6" s="93"/>
      <c r="AA6" s="136"/>
      <c r="AB6" s="139"/>
      <c r="AD6" s="93"/>
      <c r="AE6" s="136"/>
      <c r="AF6" s="139"/>
      <c r="AH6" s="92"/>
      <c r="AK6" s="92"/>
      <c r="AN6" s="92"/>
      <c r="AQ6" s="92"/>
      <c r="AT6" s="92"/>
      <c r="AW6" s="92"/>
      <c r="AZ6" s="92"/>
      <c r="BC6" s="92"/>
    </row>
    <row r="7" spans="1:58" ht="73" customHeight="1" x14ac:dyDescent="0.25">
      <c r="B7" s="91"/>
      <c r="C7" s="143"/>
      <c r="D7" s="137"/>
      <c r="F7" s="91"/>
      <c r="G7" s="137"/>
      <c r="H7" s="140"/>
      <c r="J7" s="91"/>
      <c r="K7" s="137"/>
      <c r="L7" s="140"/>
      <c r="N7" s="91"/>
      <c r="O7" s="137"/>
      <c r="P7" s="140"/>
      <c r="R7" s="91"/>
      <c r="S7" s="137"/>
      <c r="T7" s="140"/>
      <c r="V7" s="91"/>
      <c r="W7" s="137"/>
      <c r="X7" s="140"/>
      <c r="Z7" s="91"/>
      <c r="AA7" s="137"/>
      <c r="AB7" s="140"/>
      <c r="AD7" s="91"/>
      <c r="AE7" s="137"/>
      <c r="AF7" s="140"/>
    </row>
    <row r="8" spans="1:58" x14ac:dyDescent="0.2">
      <c r="B8" s="89" t="s">
        <v>39</v>
      </c>
      <c r="C8" s="99">
        <v>89.473686218261719</v>
      </c>
      <c r="D8" s="100">
        <v>100</v>
      </c>
      <c r="F8" s="88" t="s">
        <v>39</v>
      </c>
      <c r="G8" s="99">
        <v>97.959182739257813</v>
      </c>
      <c r="H8" s="100">
        <v>100</v>
      </c>
      <c r="J8" s="88" t="s">
        <v>39</v>
      </c>
      <c r="K8" s="99">
        <v>100</v>
      </c>
      <c r="L8" s="100">
        <v>100</v>
      </c>
      <c r="N8" s="88" t="s">
        <v>39</v>
      </c>
      <c r="O8" s="99">
        <v>96.551727294921875</v>
      </c>
      <c r="P8" s="100">
        <v>100</v>
      </c>
      <c r="R8" s="88" t="s">
        <v>39</v>
      </c>
      <c r="S8" s="99">
        <v>94.736839294433594</v>
      </c>
      <c r="T8" s="100">
        <v>97.368423461914063</v>
      </c>
      <c r="V8" s="88" t="s">
        <v>39</v>
      </c>
      <c r="W8" s="99">
        <v>100</v>
      </c>
      <c r="X8" s="100">
        <v>100</v>
      </c>
      <c r="Z8" s="88" t="s">
        <v>39</v>
      </c>
      <c r="AA8" s="99">
        <v>96.428573608398438</v>
      </c>
      <c r="AB8" s="100">
        <v>100</v>
      </c>
      <c r="AD8" s="88" t="s">
        <v>39</v>
      </c>
      <c r="AE8" s="99">
        <v>96.969696044921875</v>
      </c>
      <c r="AF8" s="100">
        <v>100</v>
      </c>
    </row>
    <row r="9" spans="1:58" x14ac:dyDescent="0.2">
      <c r="B9" s="89" t="s">
        <v>40</v>
      </c>
      <c r="C9" s="101">
        <v>94.736839294433594</v>
      </c>
      <c r="D9" s="102">
        <v>100</v>
      </c>
      <c r="F9" s="88" t="s">
        <v>40</v>
      </c>
      <c r="G9" s="101">
        <v>97.959182739257813</v>
      </c>
      <c r="H9" s="102">
        <v>100</v>
      </c>
      <c r="J9" s="88" t="s">
        <v>40</v>
      </c>
      <c r="K9" s="101">
        <v>92.682929992675781</v>
      </c>
      <c r="L9" s="102">
        <v>100</v>
      </c>
      <c r="N9" s="88" t="s">
        <v>40</v>
      </c>
      <c r="O9" s="101">
        <v>100</v>
      </c>
      <c r="P9" s="102">
        <v>100</v>
      </c>
      <c r="R9" s="88" t="s">
        <v>40</v>
      </c>
      <c r="S9" s="101">
        <v>100</v>
      </c>
      <c r="T9" s="102">
        <v>100</v>
      </c>
      <c r="V9" s="88" t="s">
        <v>40</v>
      </c>
      <c r="W9" s="101">
        <v>95</v>
      </c>
      <c r="X9" s="102">
        <v>100</v>
      </c>
      <c r="Z9" s="88" t="s">
        <v>40</v>
      </c>
      <c r="AA9" s="101">
        <v>92.857139587402344</v>
      </c>
      <c r="AB9" s="102">
        <v>100</v>
      </c>
      <c r="AD9" s="88" t="s">
        <v>40</v>
      </c>
      <c r="AE9" s="101">
        <v>87.8787841796875</v>
      </c>
      <c r="AF9" s="102">
        <v>100</v>
      </c>
    </row>
    <row r="10" spans="1:58" x14ac:dyDescent="0.2">
      <c r="B10" s="89" t="s">
        <v>41</v>
      </c>
      <c r="C10" s="101">
        <v>92.105262756347656</v>
      </c>
      <c r="D10" s="102">
        <v>100</v>
      </c>
      <c r="F10" s="88" t="s">
        <v>41</v>
      </c>
      <c r="G10" s="101">
        <v>93.877548217773438</v>
      </c>
      <c r="H10" s="102">
        <v>97.959182739257813</v>
      </c>
      <c r="J10" s="88" t="s">
        <v>41</v>
      </c>
      <c r="K10" s="101">
        <v>100</v>
      </c>
      <c r="L10" s="102">
        <v>100</v>
      </c>
      <c r="N10" s="88" t="s">
        <v>41</v>
      </c>
      <c r="O10" s="101">
        <v>93.103446960449219</v>
      </c>
      <c r="P10" s="102">
        <v>100</v>
      </c>
      <c r="R10" s="88" t="s">
        <v>41</v>
      </c>
      <c r="S10" s="101">
        <v>100</v>
      </c>
      <c r="T10" s="102">
        <v>100</v>
      </c>
      <c r="V10" s="88" t="s">
        <v>41</v>
      </c>
      <c r="W10" s="101">
        <v>100</v>
      </c>
      <c r="X10" s="102">
        <v>95</v>
      </c>
      <c r="Z10" s="88" t="s">
        <v>41</v>
      </c>
      <c r="AA10" s="101">
        <v>100</v>
      </c>
      <c r="AB10" s="102">
        <v>100</v>
      </c>
      <c r="AD10" s="88" t="s">
        <v>41</v>
      </c>
      <c r="AE10" s="101">
        <v>87.8787841796875</v>
      </c>
      <c r="AF10" s="102">
        <v>93.93939208984375</v>
      </c>
    </row>
    <row r="11" spans="1:58" x14ac:dyDescent="0.2">
      <c r="B11" s="89" t="s">
        <v>42</v>
      </c>
      <c r="C11" s="101">
        <v>78.947364807128906</v>
      </c>
      <c r="D11" s="102">
        <v>100</v>
      </c>
      <c r="F11" s="88" t="s">
        <v>42</v>
      </c>
      <c r="G11" s="101">
        <v>83.673469543457031</v>
      </c>
      <c r="H11" s="102">
        <v>100</v>
      </c>
      <c r="J11" s="88" t="s">
        <v>42</v>
      </c>
      <c r="K11" s="101">
        <v>97.56097412109375</v>
      </c>
      <c r="L11" s="102">
        <v>100</v>
      </c>
      <c r="N11" s="88" t="s">
        <v>42</v>
      </c>
      <c r="O11" s="101">
        <v>93.103446960449219</v>
      </c>
      <c r="P11" s="102">
        <v>100</v>
      </c>
      <c r="R11" s="88" t="s">
        <v>42</v>
      </c>
      <c r="S11" s="101">
        <v>97.368423461914063</v>
      </c>
      <c r="T11" s="102">
        <v>100</v>
      </c>
      <c r="V11" s="88" t="s">
        <v>42</v>
      </c>
      <c r="W11" s="101">
        <v>95</v>
      </c>
      <c r="X11" s="102">
        <v>100</v>
      </c>
      <c r="Z11" s="88" t="s">
        <v>42</v>
      </c>
      <c r="AA11" s="101">
        <v>92.857139587402344</v>
      </c>
      <c r="AB11" s="102">
        <v>96.428573608398438</v>
      </c>
      <c r="AD11" s="88" t="s">
        <v>42</v>
      </c>
      <c r="AE11" s="101">
        <v>75.757575988769531</v>
      </c>
      <c r="AF11" s="102">
        <v>87.8787841796875</v>
      </c>
    </row>
    <row r="12" spans="1:58" x14ac:dyDescent="0.2">
      <c r="B12" s="89" t="s">
        <v>43</v>
      </c>
      <c r="C12" s="101">
        <v>92.105262756347656</v>
      </c>
      <c r="D12" s="102">
        <v>100</v>
      </c>
      <c r="F12" s="88" t="s">
        <v>43</v>
      </c>
      <c r="G12" s="101">
        <v>100</v>
      </c>
      <c r="H12" s="102">
        <v>100</v>
      </c>
      <c r="J12" s="88" t="s">
        <v>43</v>
      </c>
      <c r="K12" s="101">
        <v>95.1219482421875</v>
      </c>
      <c r="L12" s="102">
        <v>100</v>
      </c>
      <c r="N12" s="88" t="s">
        <v>43</v>
      </c>
      <c r="O12" s="101">
        <v>96.551727294921875</v>
      </c>
      <c r="P12" s="102">
        <v>100</v>
      </c>
      <c r="R12" s="88" t="s">
        <v>43</v>
      </c>
      <c r="S12" s="101">
        <v>89.473686218261719</v>
      </c>
      <c r="T12" s="102">
        <v>97.368423461914063</v>
      </c>
      <c r="V12" s="88" t="s">
        <v>43</v>
      </c>
      <c r="W12" s="101">
        <v>100</v>
      </c>
      <c r="X12" s="102">
        <v>100</v>
      </c>
      <c r="Z12" s="88" t="s">
        <v>43</v>
      </c>
      <c r="AA12" s="101">
        <v>92.857139587402344</v>
      </c>
      <c r="AB12" s="102">
        <v>100</v>
      </c>
      <c r="AD12" s="88" t="s">
        <v>43</v>
      </c>
      <c r="AE12" s="101">
        <v>75.757575988769531</v>
      </c>
      <c r="AF12" s="102">
        <v>100</v>
      </c>
    </row>
    <row r="13" spans="1:58" x14ac:dyDescent="0.2">
      <c r="B13" s="89" t="s">
        <v>188</v>
      </c>
      <c r="C13" s="101">
        <v>94.736839294433594</v>
      </c>
      <c r="D13" s="102">
        <v>97.368423461914063</v>
      </c>
      <c r="F13" s="88" t="s">
        <v>188</v>
      </c>
      <c r="G13" s="101">
        <v>100</v>
      </c>
      <c r="H13" s="102">
        <v>100</v>
      </c>
      <c r="J13" s="88" t="s">
        <v>188</v>
      </c>
      <c r="K13" s="101">
        <v>100</v>
      </c>
      <c r="L13" s="102">
        <v>100</v>
      </c>
      <c r="N13" s="88" t="s">
        <v>188</v>
      </c>
      <c r="O13" s="101">
        <v>100</v>
      </c>
      <c r="P13" s="102">
        <v>100</v>
      </c>
      <c r="R13" s="88" t="s">
        <v>188</v>
      </c>
      <c r="S13" s="101">
        <v>100</v>
      </c>
      <c r="T13" s="102">
        <v>100</v>
      </c>
      <c r="V13" s="88" t="s">
        <v>188</v>
      </c>
      <c r="W13" s="101">
        <v>95</v>
      </c>
      <c r="X13" s="102">
        <v>100</v>
      </c>
      <c r="Z13" s="88" t="s">
        <v>188</v>
      </c>
      <c r="AA13" s="101">
        <v>96.428573608398438</v>
      </c>
      <c r="AB13" s="102">
        <v>100</v>
      </c>
      <c r="AD13" s="88" t="s">
        <v>188</v>
      </c>
      <c r="AE13" s="101">
        <v>84.848487854003906</v>
      </c>
      <c r="AF13" s="102">
        <v>100</v>
      </c>
    </row>
    <row r="14" spans="1:58" x14ac:dyDescent="0.2">
      <c r="B14" s="89" t="s">
        <v>44</v>
      </c>
      <c r="C14" s="101">
        <v>92.105262756347656</v>
      </c>
      <c r="D14" s="102">
        <v>100</v>
      </c>
      <c r="F14" s="88" t="s">
        <v>44</v>
      </c>
      <c r="G14" s="101">
        <v>87.755104064941406</v>
      </c>
      <c r="H14" s="102">
        <v>100</v>
      </c>
      <c r="J14" s="88" t="s">
        <v>44</v>
      </c>
      <c r="K14" s="101">
        <v>95.1219482421875</v>
      </c>
      <c r="L14" s="102">
        <v>100</v>
      </c>
      <c r="N14" s="88" t="s">
        <v>44</v>
      </c>
      <c r="O14" s="101">
        <v>100</v>
      </c>
      <c r="P14" s="102">
        <v>100</v>
      </c>
      <c r="R14" s="88" t="s">
        <v>44</v>
      </c>
      <c r="S14" s="101">
        <v>94.736839294433594</v>
      </c>
      <c r="T14" s="102">
        <v>100</v>
      </c>
      <c r="V14" s="88" t="s">
        <v>44</v>
      </c>
      <c r="W14" s="101">
        <v>100</v>
      </c>
      <c r="X14" s="102">
        <v>100</v>
      </c>
      <c r="Z14" s="88" t="s">
        <v>44</v>
      </c>
      <c r="AA14" s="101">
        <v>100</v>
      </c>
      <c r="AB14" s="102">
        <v>100</v>
      </c>
      <c r="AD14" s="88" t="s">
        <v>44</v>
      </c>
      <c r="AE14" s="101">
        <v>84.848487854003906</v>
      </c>
      <c r="AF14" s="102">
        <v>100</v>
      </c>
    </row>
    <row r="15" spans="1:58" x14ac:dyDescent="0.2">
      <c r="A15" s="90"/>
      <c r="B15" s="105" t="s">
        <v>45</v>
      </c>
      <c r="C15" s="106">
        <v>92.105262756347656</v>
      </c>
      <c r="D15" s="107">
        <v>94.736839294433594</v>
      </c>
      <c r="F15" s="88" t="s">
        <v>45</v>
      </c>
      <c r="G15" s="101">
        <v>97.959182739257813</v>
      </c>
      <c r="H15" s="102">
        <v>100</v>
      </c>
      <c r="J15" s="88" t="s">
        <v>45</v>
      </c>
      <c r="K15" s="101">
        <v>100</v>
      </c>
      <c r="L15" s="102">
        <v>85.365852355957031</v>
      </c>
      <c r="N15" s="88" t="s">
        <v>45</v>
      </c>
      <c r="O15" s="101">
        <v>96.551727294921875</v>
      </c>
      <c r="P15" s="102">
        <v>100</v>
      </c>
      <c r="R15" s="88" t="s">
        <v>45</v>
      </c>
      <c r="S15" s="101">
        <v>97.368423461914063</v>
      </c>
      <c r="T15" s="102">
        <v>100</v>
      </c>
      <c r="V15" s="88" t="s">
        <v>45</v>
      </c>
      <c r="W15" s="101">
        <v>95</v>
      </c>
      <c r="X15" s="102">
        <v>95</v>
      </c>
      <c r="Z15" s="88" t="s">
        <v>45</v>
      </c>
      <c r="AA15" s="101">
        <v>100</v>
      </c>
      <c r="AB15" s="102">
        <v>100</v>
      </c>
      <c r="AD15" s="88" t="s">
        <v>45</v>
      </c>
      <c r="AE15" s="101">
        <v>93.93939208984375</v>
      </c>
      <c r="AF15" s="102">
        <v>100</v>
      </c>
    </row>
    <row r="16" spans="1:58" x14ac:dyDescent="0.2">
      <c r="B16" s="89" t="s">
        <v>46</v>
      </c>
      <c r="C16" s="101">
        <v>92.105262756347656</v>
      </c>
      <c r="D16" s="102">
        <v>100</v>
      </c>
      <c r="F16" s="88" t="s">
        <v>46</v>
      </c>
      <c r="G16" s="101">
        <v>93.877548217773438</v>
      </c>
      <c r="H16" s="102">
        <v>100</v>
      </c>
      <c r="J16" s="88" t="s">
        <v>46</v>
      </c>
      <c r="K16" s="101">
        <v>97.56097412109375</v>
      </c>
      <c r="L16" s="102">
        <v>100</v>
      </c>
      <c r="N16" s="88" t="s">
        <v>46</v>
      </c>
      <c r="O16" s="101">
        <v>96.551727294921875</v>
      </c>
      <c r="P16" s="102">
        <v>100</v>
      </c>
      <c r="R16" s="88" t="s">
        <v>46</v>
      </c>
      <c r="S16" s="101">
        <v>97.368423461914063</v>
      </c>
      <c r="T16" s="102">
        <v>97.368423461914063</v>
      </c>
      <c r="V16" s="88" t="s">
        <v>46</v>
      </c>
      <c r="W16" s="101">
        <v>95</v>
      </c>
      <c r="X16" s="102">
        <v>95</v>
      </c>
      <c r="Z16" s="88" t="s">
        <v>46</v>
      </c>
      <c r="AA16" s="101">
        <v>92.857139587402344</v>
      </c>
      <c r="AB16" s="102">
        <v>100</v>
      </c>
      <c r="AD16" s="88" t="s">
        <v>46</v>
      </c>
      <c r="AE16" s="101">
        <v>78.787879943847656</v>
      </c>
      <c r="AF16" s="102">
        <v>90.909088134765625</v>
      </c>
    </row>
    <row r="17" spans="2:32" x14ac:dyDescent="0.2">
      <c r="B17" s="89" t="s">
        <v>47</v>
      </c>
      <c r="C17" s="101">
        <v>86.84210205078125</v>
      </c>
      <c r="D17" s="102">
        <v>100</v>
      </c>
      <c r="F17" s="88" t="s">
        <v>47</v>
      </c>
      <c r="G17" s="101">
        <v>97.959182739257813</v>
      </c>
      <c r="H17" s="102">
        <v>100</v>
      </c>
      <c r="J17" s="88" t="s">
        <v>47</v>
      </c>
      <c r="K17" s="101">
        <v>100</v>
      </c>
      <c r="L17" s="102">
        <v>100</v>
      </c>
      <c r="N17" s="88" t="s">
        <v>47</v>
      </c>
      <c r="O17" s="101">
        <v>100</v>
      </c>
      <c r="P17" s="102">
        <v>100</v>
      </c>
      <c r="R17" s="88" t="s">
        <v>47</v>
      </c>
      <c r="S17" s="101">
        <v>76.315788269042969</v>
      </c>
      <c r="T17" s="102">
        <v>100</v>
      </c>
      <c r="V17" s="88" t="s">
        <v>47</v>
      </c>
      <c r="W17" s="101">
        <v>100</v>
      </c>
      <c r="X17" s="102">
        <v>100</v>
      </c>
      <c r="Z17" s="88" t="s">
        <v>47</v>
      </c>
      <c r="AA17" s="101">
        <v>89.285713195800781</v>
      </c>
      <c r="AB17" s="102">
        <v>96.428573608398438</v>
      </c>
      <c r="AD17" s="88" t="s">
        <v>47</v>
      </c>
      <c r="AE17" s="101">
        <v>87.8787841796875</v>
      </c>
      <c r="AF17" s="102">
        <v>100</v>
      </c>
    </row>
    <row r="18" spans="2:32" x14ac:dyDescent="0.2">
      <c r="B18" s="89" t="s">
        <v>48</v>
      </c>
      <c r="C18" s="101">
        <v>78.947364807128906</v>
      </c>
      <c r="D18" s="102">
        <v>100</v>
      </c>
      <c r="F18" s="88" t="s">
        <v>48</v>
      </c>
      <c r="G18" s="101">
        <v>87.755104064941406</v>
      </c>
      <c r="H18" s="102">
        <v>91.83673095703125</v>
      </c>
      <c r="J18" s="88" t="s">
        <v>48</v>
      </c>
      <c r="K18" s="101">
        <v>90.243904113769531</v>
      </c>
      <c r="L18" s="102">
        <v>95.1219482421875</v>
      </c>
      <c r="N18" s="88" t="s">
        <v>48</v>
      </c>
      <c r="O18" s="101">
        <v>93.103446960449219</v>
      </c>
      <c r="P18" s="102">
        <v>93.103446960449219</v>
      </c>
      <c r="R18" s="88" t="s">
        <v>48</v>
      </c>
      <c r="S18" s="101">
        <v>94.736839294433594</v>
      </c>
      <c r="T18" s="102">
        <v>94.736839294433594</v>
      </c>
      <c r="V18" s="88" t="s">
        <v>48</v>
      </c>
      <c r="W18" s="101">
        <v>100</v>
      </c>
      <c r="X18" s="102">
        <v>100</v>
      </c>
      <c r="Z18" s="88" t="s">
        <v>48</v>
      </c>
      <c r="AA18" s="101">
        <v>96.428573608398438</v>
      </c>
      <c r="AB18" s="102">
        <v>100</v>
      </c>
      <c r="AD18" s="88" t="s">
        <v>48</v>
      </c>
      <c r="AE18" s="101">
        <v>75.757575988769531</v>
      </c>
      <c r="AF18" s="102">
        <v>100</v>
      </c>
    </row>
    <row r="19" spans="2:32" x14ac:dyDescent="0.2">
      <c r="B19" s="89" t="s">
        <v>49</v>
      </c>
      <c r="C19" s="101">
        <v>89.473686218261719</v>
      </c>
      <c r="D19" s="102">
        <v>100</v>
      </c>
      <c r="F19" s="88" t="s">
        <v>49</v>
      </c>
      <c r="G19" s="101">
        <v>95.918365478515625</v>
      </c>
      <c r="H19" s="102">
        <v>97.959182739257813</v>
      </c>
      <c r="J19" s="88" t="s">
        <v>49</v>
      </c>
      <c r="K19" s="101">
        <v>97.56097412109375</v>
      </c>
      <c r="L19" s="102">
        <v>100</v>
      </c>
      <c r="N19" s="88" t="s">
        <v>49</v>
      </c>
      <c r="O19" s="101">
        <v>96.551727294921875</v>
      </c>
      <c r="P19" s="102">
        <v>100</v>
      </c>
      <c r="R19" s="88" t="s">
        <v>49</v>
      </c>
      <c r="S19" s="101">
        <v>97.368423461914063</v>
      </c>
      <c r="T19" s="102">
        <v>100</v>
      </c>
      <c r="V19" s="88" t="s">
        <v>49</v>
      </c>
      <c r="W19" s="101">
        <v>100</v>
      </c>
      <c r="X19" s="102">
        <v>100</v>
      </c>
      <c r="Z19" s="88" t="s">
        <v>49</v>
      </c>
      <c r="AA19" s="101">
        <v>92.857139587402344</v>
      </c>
      <c r="AB19" s="102">
        <v>100</v>
      </c>
      <c r="AD19" s="88" t="s">
        <v>49</v>
      </c>
      <c r="AE19" s="101">
        <v>84.848487854003906</v>
      </c>
      <c r="AF19" s="102">
        <v>100</v>
      </c>
    </row>
    <row r="20" spans="2:32" x14ac:dyDescent="0.2">
      <c r="B20" s="89" t="s">
        <v>50</v>
      </c>
      <c r="C20" s="101">
        <v>92.105262756347656</v>
      </c>
      <c r="D20" s="102">
        <v>100</v>
      </c>
      <c r="F20" s="88" t="s">
        <v>50</v>
      </c>
      <c r="G20" s="101">
        <v>87.755104064941406</v>
      </c>
      <c r="H20" s="102">
        <v>100</v>
      </c>
      <c r="J20" s="88" t="s">
        <v>50</v>
      </c>
      <c r="K20" s="101">
        <v>100</v>
      </c>
      <c r="L20" s="102">
        <v>100</v>
      </c>
      <c r="N20" s="88" t="s">
        <v>50</v>
      </c>
      <c r="O20" s="101">
        <v>96.551727294921875</v>
      </c>
      <c r="P20" s="102">
        <v>100</v>
      </c>
      <c r="R20" s="88" t="s">
        <v>50</v>
      </c>
      <c r="S20" s="101">
        <v>97.368423461914063</v>
      </c>
      <c r="T20" s="102">
        <v>100</v>
      </c>
      <c r="V20" s="88" t="s">
        <v>50</v>
      </c>
      <c r="W20" s="101">
        <v>100</v>
      </c>
      <c r="X20" s="102">
        <v>100</v>
      </c>
      <c r="Z20" s="88" t="s">
        <v>50</v>
      </c>
      <c r="AA20" s="101">
        <v>100</v>
      </c>
      <c r="AB20" s="102">
        <v>100</v>
      </c>
      <c r="AD20" s="88" t="s">
        <v>50</v>
      </c>
      <c r="AE20" s="101">
        <v>84.848487854003906</v>
      </c>
      <c r="AF20" s="102">
        <v>96.969696044921875</v>
      </c>
    </row>
    <row r="21" spans="2:32" x14ac:dyDescent="0.2">
      <c r="B21" s="89" t="s">
        <v>51</v>
      </c>
      <c r="C21" s="101">
        <v>94.736839294433594</v>
      </c>
      <c r="D21" s="102">
        <v>100</v>
      </c>
      <c r="F21" s="88" t="s">
        <v>172</v>
      </c>
      <c r="G21" s="101" t="s">
        <v>114</v>
      </c>
      <c r="H21" s="102" t="s">
        <v>114</v>
      </c>
      <c r="J21" s="88" t="s">
        <v>51</v>
      </c>
      <c r="K21" s="101">
        <v>100</v>
      </c>
      <c r="L21" s="102">
        <v>100</v>
      </c>
      <c r="N21" s="88" t="s">
        <v>51</v>
      </c>
      <c r="O21" s="101">
        <v>100</v>
      </c>
      <c r="P21" s="102">
        <v>100</v>
      </c>
      <c r="R21" s="88" t="s">
        <v>51</v>
      </c>
      <c r="S21" s="101">
        <v>94.736839294433594</v>
      </c>
      <c r="T21" s="102">
        <v>100</v>
      </c>
      <c r="V21" s="88" t="s">
        <v>172</v>
      </c>
      <c r="W21" s="101" t="s">
        <v>114</v>
      </c>
      <c r="X21" s="102" t="s">
        <v>114</v>
      </c>
      <c r="Z21" s="88" t="s">
        <v>51</v>
      </c>
      <c r="AA21" s="101">
        <v>92.857139587402344</v>
      </c>
      <c r="AB21" s="102">
        <v>100</v>
      </c>
      <c r="AD21" s="88" t="s">
        <v>51</v>
      </c>
      <c r="AE21" s="101">
        <v>75.757575988769531</v>
      </c>
      <c r="AF21" s="102">
        <v>93.93939208984375</v>
      </c>
    </row>
    <row r="22" spans="2:32" x14ac:dyDescent="0.2">
      <c r="B22" s="89" t="s">
        <v>52</v>
      </c>
      <c r="C22" s="101">
        <v>94.736839294433594</v>
      </c>
      <c r="D22" s="102">
        <v>100</v>
      </c>
      <c r="F22" s="88" t="s">
        <v>52</v>
      </c>
      <c r="G22" s="101">
        <v>95.918365478515625</v>
      </c>
      <c r="H22" s="102">
        <v>100</v>
      </c>
      <c r="J22" s="88" t="s">
        <v>52</v>
      </c>
      <c r="K22" s="101">
        <v>97.56097412109375</v>
      </c>
      <c r="L22" s="102">
        <v>100</v>
      </c>
      <c r="N22" s="88" t="s">
        <v>52</v>
      </c>
      <c r="O22" s="101">
        <v>96.551727294921875</v>
      </c>
      <c r="P22" s="102">
        <v>100</v>
      </c>
      <c r="R22" s="88" t="s">
        <v>52</v>
      </c>
      <c r="S22" s="101">
        <v>100</v>
      </c>
      <c r="T22" s="102">
        <v>100</v>
      </c>
      <c r="V22" s="88" t="s">
        <v>52</v>
      </c>
      <c r="W22" s="101">
        <v>100</v>
      </c>
      <c r="X22" s="102">
        <v>100</v>
      </c>
      <c r="Z22" s="88" t="s">
        <v>52</v>
      </c>
      <c r="AA22" s="101">
        <v>100</v>
      </c>
      <c r="AB22" s="102">
        <v>100</v>
      </c>
      <c r="AD22" s="88" t="s">
        <v>52</v>
      </c>
      <c r="AE22" s="101">
        <v>87.8787841796875</v>
      </c>
      <c r="AF22" s="102">
        <v>100</v>
      </c>
    </row>
    <row r="23" spans="2:32" x14ac:dyDescent="0.2">
      <c r="B23" s="89" t="s">
        <v>171</v>
      </c>
      <c r="C23" s="101">
        <v>86.84210205078125</v>
      </c>
      <c r="D23" s="102">
        <v>97.368423461914063</v>
      </c>
      <c r="F23" s="88" t="s">
        <v>171</v>
      </c>
      <c r="G23" s="101">
        <v>97.959182739257813</v>
      </c>
      <c r="H23" s="102">
        <v>100</v>
      </c>
      <c r="J23" s="88" t="s">
        <v>171</v>
      </c>
      <c r="K23" s="101">
        <v>100</v>
      </c>
      <c r="L23" s="102">
        <v>97.56097412109375</v>
      </c>
      <c r="N23" s="88" t="s">
        <v>171</v>
      </c>
      <c r="O23" s="101">
        <v>100</v>
      </c>
      <c r="P23" s="102">
        <v>100</v>
      </c>
      <c r="R23" s="88" t="s">
        <v>171</v>
      </c>
      <c r="S23" s="101">
        <v>97.368423461914063</v>
      </c>
      <c r="T23" s="102">
        <v>100</v>
      </c>
      <c r="V23" s="88" t="s">
        <v>171</v>
      </c>
      <c r="W23" s="101">
        <v>100</v>
      </c>
      <c r="X23" s="102">
        <v>100</v>
      </c>
      <c r="Z23" s="88" t="s">
        <v>171</v>
      </c>
      <c r="AA23" s="101">
        <v>96.428573608398438</v>
      </c>
      <c r="AB23" s="102">
        <v>100</v>
      </c>
      <c r="AD23" s="88" t="s">
        <v>171</v>
      </c>
      <c r="AE23" s="101">
        <v>87.8787841796875</v>
      </c>
      <c r="AF23" s="102">
        <v>96.969696044921875</v>
      </c>
    </row>
    <row r="24" spans="2:32" x14ac:dyDescent="0.2">
      <c r="B24" s="89" t="s">
        <v>53</v>
      </c>
      <c r="C24" s="101">
        <v>94.736839294433594</v>
      </c>
      <c r="D24" s="102">
        <v>100</v>
      </c>
      <c r="F24" s="88" t="s">
        <v>53</v>
      </c>
      <c r="G24" s="101">
        <v>95.918365478515625</v>
      </c>
      <c r="H24" s="102">
        <v>100</v>
      </c>
      <c r="J24" s="88" t="s">
        <v>53</v>
      </c>
      <c r="K24" s="101">
        <v>100</v>
      </c>
      <c r="L24" s="102">
        <v>97.56097412109375</v>
      </c>
      <c r="N24" s="88" t="s">
        <v>53</v>
      </c>
      <c r="O24" s="101">
        <v>96.551727294921875</v>
      </c>
      <c r="P24" s="102">
        <v>100</v>
      </c>
      <c r="R24" s="88" t="s">
        <v>53</v>
      </c>
      <c r="S24" s="101">
        <v>86.84210205078125</v>
      </c>
      <c r="T24" s="102">
        <v>100</v>
      </c>
      <c r="V24" s="88" t="s">
        <v>53</v>
      </c>
      <c r="W24" s="101">
        <v>95</v>
      </c>
      <c r="X24" s="102">
        <v>100</v>
      </c>
      <c r="Z24" s="88" t="s">
        <v>53</v>
      </c>
      <c r="AA24" s="101">
        <v>96.428573608398438</v>
      </c>
      <c r="AB24" s="102">
        <v>100</v>
      </c>
      <c r="AD24" s="88" t="s">
        <v>53</v>
      </c>
      <c r="AE24" s="101">
        <v>81.818183898925781</v>
      </c>
      <c r="AF24" s="102">
        <v>100</v>
      </c>
    </row>
    <row r="25" spans="2:32" x14ac:dyDescent="0.2">
      <c r="B25" s="89" t="s">
        <v>54</v>
      </c>
      <c r="C25" s="101">
        <v>89.473686218261719</v>
      </c>
      <c r="D25" s="102">
        <v>100</v>
      </c>
      <c r="F25" s="88" t="s">
        <v>54</v>
      </c>
      <c r="G25" s="101">
        <v>93.877548217773438</v>
      </c>
      <c r="H25" s="102">
        <v>97.959182739257813</v>
      </c>
      <c r="J25" s="88" t="s">
        <v>54</v>
      </c>
      <c r="K25" s="101">
        <v>97.56097412109375</v>
      </c>
      <c r="L25" s="102">
        <v>100</v>
      </c>
      <c r="N25" s="88" t="s">
        <v>54</v>
      </c>
      <c r="O25" s="101">
        <v>93.103446960449219</v>
      </c>
      <c r="P25" s="102">
        <v>100</v>
      </c>
      <c r="R25" s="88" t="s">
        <v>54</v>
      </c>
      <c r="S25" s="101">
        <v>92.105262756347656</v>
      </c>
      <c r="T25" s="102">
        <v>100</v>
      </c>
      <c r="V25" s="88" t="s">
        <v>54</v>
      </c>
      <c r="W25" s="101">
        <v>100</v>
      </c>
      <c r="X25" s="102">
        <v>100</v>
      </c>
      <c r="Z25" s="88" t="s">
        <v>54</v>
      </c>
      <c r="AA25" s="101">
        <v>96.428573608398438</v>
      </c>
      <c r="AB25" s="102">
        <v>100</v>
      </c>
      <c r="AD25" s="88" t="s">
        <v>54</v>
      </c>
      <c r="AE25" s="101">
        <v>75.757575988769531</v>
      </c>
      <c r="AF25" s="102">
        <v>100</v>
      </c>
    </row>
    <row r="26" spans="2:32" x14ac:dyDescent="0.2">
      <c r="B26" s="89" t="s">
        <v>55</v>
      </c>
      <c r="C26" s="101">
        <v>94.736839294433594</v>
      </c>
      <c r="D26" s="102">
        <v>100</v>
      </c>
      <c r="F26" s="88" t="s">
        <v>55</v>
      </c>
      <c r="G26" s="101">
        <v>97.959182739257813</v>
      </c>
      <c r="H26" s="102">
        <v>100</v>
      </c>
      <c r="J26" s="88" t="s">
        <v>55</v>
      </c>
      <c r="K26" s="101">
        <v>100</v>
      </c>
      <c r="L26" s="102">
        <v>100</v>
      </c>
      <c r="N26" s="88" t="s">
        <v>55</v>
      </c>
      <c r="O26" s="101">
        <v>96.551727294921875</v>
      </c>
      <c r="P26" s="102">
        <v>100</v>
      </c>
      <c r="R26" s="88" t="s">
        <v>55</v>
      </c>
      <c r="S26" s="101">
        <v>92.105262756347656</v>
      </c>
      <c r="T26" s="102">
        <v>94.736839294433594</v>
      </c>
      <c r="V26" s="88" t="s">
        <v>55</v>
      </c>
      <c r="W26" s="101">
        <v>90</v>
      </c>
      <c r="X26" s="102">
        <v>100</v>
      </c>
      <c r="Z26" s="88" t="s">
        <v>55</v>
      </c>
      <c r="AA26" s="101">
        <v>78.571426391601563</v>
      </c>
      <c r="AB26" s="102">
        <v>96.428573608398438</v>
      </c>
      <c r="AD26" s="88" t="s">
        <v>55</v>
      </c>
      <c r="AE26" s="101">
        <v>81.818183898925781</v>
      </c>
      <c r="AF26" s="102">
        <v>96.969696044921875</v>
      </c>
    </row>
    <row r="27" spans="2:32" x14ac:dyDescent="0.2">
      <c r="B27" s="89" t="s">
        <v>78</v>
      </c>
      <c r="C27" s="101">
        <v>92.105262756347656</v>
      </c>
      <c r="D27" s="102">
        <v>100</v>
      </c>
      <c r="F27" s="88" t="s">
        <v>78</v>
      </c>
      <c r="G27" s="101">
        <v>93.877548217773438</v>
      </c>
      <c r="H27" s="102">
        <v>100</v>
      </c>
      <c r="J27" s="88" t="s">
        <v>78</v>
      </c>
      <c r="K27" s="101">
        <v>100</v>
      </c>
      <c r="L27" s="102">
        <v>100</v>
      </c>
      <c r="N27" s="88" t="s">
        <v>78</v>
      </c>
      <c r="O27" s="101">
        <v>100</v>
      </c>
      <c r="P27" s="102">
        <v>100</v>
      </c>
      <c r="R27" s="88" t="s">
        <v>78</v>
      </c>
      <c r="S27" s="101">
        <v>94.736839294433594</v>
      </c>
      <c r="T27" s="102">
        <v>97.368423461914063</v>
      </c>
      <c r="V27" s="88" t="s">
        <v>78</v>
      </c>
      <c r="W27" s="101">
        <v>100</v>
      </c>
      <c r="X27" s="102">
        <v>100</v>
      </c>
      <c r="Z27" s="88" t="s">
        <v>78</v>
      </c>
      <c r="AA27" s="101">
        <v>92.857139587402344</v>
      </c>
      <c r="AB27" s="102">
        <v>100</v>
      </c>
      <c r="AD27" s="88" t="s">
        <v>78</v>
      </c>
      <c r="AE27" s="101">
        <v>78.787879943847656</v>
      </c>
      <c r="AF27" s="102">
        <v>100</v>
      </c>
    </row>
    <row r="28" spans="2:32" x14ac:dyDescent="0.2">
      <c r="B28" s="89" t="s">
        <v>80</v>
      </c>
      <c r="C28" s="101">
        <v>84.210525512695313</v>
      </c>
      <c r="D28" s="102">
        <v>100</v>
      </c>
      <c r="F28" s="88" t="s">
        <v>80</v>
      </c>
      <c r="G28" s="101">
        <v>95.918365478515625</v>
      </c>
      <c r="H28" s="102">
        <v>100</v>
      </c>
      <c r="J28" s="88" t="s">
        <v>80</v>
      </c>
      <c r="K28" s="101">
        <v>100</v>
      </c>
      <c r="L28" s="102">
        <v>100</v>
      </c>
      <c r="N28" s="88" t="s">
        <v>80</v>
      </c>
      <c r="O28" s="101">
        <v>96.551727294921875</v>
      </c>
      <c r="P28" s="102">
        <v>100</v>
      </c>
      <c r="R28" s="88" t="s">
        <v>80</v>
      </c>
      <c r="S28" s="101">
        <v>94.736839294433594</v>
      </c>
      <c r="T28" s="102">
        <v>94.736839294433594</v>
      </c>
      <c r="V28" s="88" t="s">
        <v>80</v>
      </c>
      <c r="W28" s="101">
        <v>100</v>
      </c>
      <c r="X28" s="102">
        <v>100</v>
      </c>
      <c r="Z28" s="88" t="s">
        <v>80</v>
      </c>
      <c r="AA28" s="101">
        <v>100</v>
      </c>
      <c r="AB28" s="102">
        <v>100</v>
      </c>
      <c r="AD28" s="88" t="s">
        <v>80</v>
      </c>
      <c r="AE28" s="101">
        <v>90.909088134765625</v>
      </c>
      <c r="AF28" s="102">
        <v>100</v>
      </c>
    </row>
    <row r="29" spans="2:32" x14ac:dyDescent="0.2">
      <c r="B29" s="89" t="s">
        <v>56</v>
      </c>
      <c r="C29" s="101">
        <v>92.105262756347656</v>
      </c>
      <c r="D29" s="102">
        <v>100</v>
      </c>
      <c r="F29" s="88" t="s">
        <v>56</v>
      </c>
      <c r="G29" s="101">
        <v>97.959182739257813</v>
      </c>
      <c r="H29" s="102">
        <v>100</v>
      </c>
      <c r="J29" s="88" t="s">
        <v>56</v>
      </c>
      <c r="K29" s="101">
        <v>100</v>
      </c>
      <c r="L29" s="102">
        <v>100</v>
      </c>
      <c r="N29" s="88" t="s">
        <v>56</v>
      </c>
      <c r="O29" s="101">
        <v>93.103446960449219</v>
      </c>
      <c r="P29" s="102">
        <v>100</v>
      </c>
      <c r="R29" s="88" t="s">
        <v>56</v>
      </c>
      <c r="S29" s="101">
        <v>94.736839294433594</v>
      </c>
      <c r="T29" s="102">
        <v>97.368423461914063</v>
      </c>
      <c r="V29" s="88" t="s">
        <v>56</v>
      </c>
      <c r="W29" s="101">
        <v>90</v>
      </c>
      <c r="X29" s="102">
        <v>100</v>
      </c>
      <c r="Z29" s="88" t="s">
        <v>56</v>
      </c>
      <c r="AA29" s="101">
        <v>85.714286804199219</v>
      </c>
      <c r="AB29" s="102">
        <v>96.428573608398438</v>
      </c>
      <c r="AD29" s="88" t="s">
        <v>56</v>
      </c>
      <c r="AE29" s="101">
        <v>75.757575988769531</v>
      </c>
      <c r="AF29" s="102">
        <v>93.93939208984375</v>
      </c>
    </row>
    <row r="30" spans="2:32" x14ac:dyDescent="0.2">
      <c r="B30" s="89" t="s">
        <v>57</v>
      </c>
      <c r="C30" s="101">
        <v>92.105262756347656</v>
      </c>
      <c r="D30" s="102">
        <v>100</v>
      </c>
      <c r="F30" s="88" t="s">
        <v>57</v>
      </c>
      <c r="G30" s="101">
        <v>91.83673095703125</v>
      </c>
      <c r="H30" s="102">
        <v>100</v>
      </c>
      <c r="J30" s="88" t="s">
        <v>57</v>
      </c>
      <c r="K30" s="101">
        <v>100</v>
      </c>
      <c r="L30" s="102">
        <v>100</v>
      </c>
      <c r="N30" s="88" t="s">
        <v>57</v>
      </c>
      <c r="O30" s="101">
        <v>96.551727294921875</v>
      </c>
      <c r="P30" s="102">
        <v>100</v>
      </c>
      <c r="R30" s="88" t="s">
        <v>57</v>
      </c>
      <c r="S30" s="101">
        <v>100</v>
      </c>
      <c r="T30" s="102">
        <v>100</v>
      </c>
      <c r="V30" s="88" t="s">
        <v>57</v>
      </c>
      <c r="W30" s="101">
        <v>95</v>
      </c>
      <c r="X30" s="102">
        <v>100</v>
      </c>
      <c r="Z30" s="88" t="s">
        <v>57</v>
      </c>
      <c r="AA30" s="101">
        <v>92.857139587402344</v>
      </c>
      <c r="AB30" s="102">
        <v>100</v>
      </c>
      <c r="AD30" s="88" t="s">
        <v>57</v>
      </c>
      <c r="AE30" s="101">
        <v>81.818183898925781</v>
      </c>
      <c r="AF30" s="102">
        <v>100</v>
      </c>
    </row>
    <row r="31" spans="2:32" x14ac:dyDescent="0.2">
      <c r="B31" s="89" t="s">
        <v>58</v>
      </c>
      <c r="C31" s="101">
        <v>76.315788269042969</v>
      </c>
      <c r="D31" s="102">
        <v>84.210525512695313</v>
      </c>
      <c r="F31" s="88" t="s">
        <v>58</v>
      </c>
      <c r="G31" s="101">
        <v>95.918365478515625</v>
      </c>
      <c r="H31" s="102">
        <v>100</v>
      </c>
      <c r="J31" s="88" t="s">
        <v>58</v>
      </c>
      <c r="K31" s="101">
        <v>95.1219482421875</v>
      </c>
      <c r="L31" s="102">
        <v>100</v>
      </c>
      <c r="N31" s="88" t="s">
        <v>58</v>
      </c>
      <c r="O31" s="101">
        <v>100</v>
      </c>
      <c r="P31" s="102">
        <v>96.551727294921875</v>
      </c>
      <c r="R31" s="88" t="s">
        <v>58</v>
      </c>
      <c r="S31" s="101">
        <v>92.105262756347656</v>
      </c>
      <c r="T31" s="102">
        <v>100</v>
      </c>
      <c r="V31" s="88" t="s">
        <v>58</v>
      </c>
      <c r="W31" s="101">
        <v>95</v>
      </c>
      <c r="X31" s="102">
        <v>100</v>
      </c>
      <c r="Z31" s="88" t="s">
        <v>58</v>
      </c>
      <c r="AA31" s="101">
        <v>92.857139587402344</v>
      </c>
      <c r="AB31" s="102">
        <v>100</v>
      </c>
      <c r="AD31" s="88" t="s">
        <v>58</v>
      </c>
      <c r="AE31" s="101">
        <v>78.787879943847656</v>
      </c>
      <c r="AF31" s="102">
        <v>100</v>
      </c>
    </row>
    <row r="32" spans="2:32" x14ac:dyDescent="0.2">
      <c r="B32" s="89" t="s">
        <v>59</v>
      </c>
      <c r="C32" s="101">
        <v>94.736839294433594</v>
      </c>
      <c r="D32" s="102">
        <v>100</v>
      </c>
      <c r="F32" s="88" t="s">
        <v>59</v>
      </c>
      <c r="G32" s="101">
        <v>97.959182739257813</v>
      </c>
      <c r="H32" s="102">
        <v>100</v>
      </c>
      <c r="J32" s="88" t="s">
        <v>59</v>
      </c>
      <c r="K32" s="101">
        <v>92.682929992675781</v>
      </c>
      <c r="L32" s="102">
        <v>97.56097412109375</v>
      </c>
      <c r="N32" s="88" t="s">
        <v>59</v>
      </c>
      <c r="O32" s="101">
        <v>93.103446960449219</v>
      </c>
      <c r="P32" s="102">
        <v>100</v>
      </c>
      <c r="R32" s="88" t="s">
        <v>59</v>
      </c>
      <c r="S32" s="101">
        <v>97.368423461914063</v>
      </c>
      <c r="T32" s="102">
        <v>100</v>
      </c>
      <c r="V32" s="88" t="s">
        <v>59</v>
      </c>
      <c r="W32" s="101">
        <v>90</v>
      </c>
      <c r="X32" s="102">
        <v>100</v>
      </c>
      <c r="Z32" s="88" t="s">
        <v>59</v>
      </c>
      <c r="AA32" s="101">
        <v>96.428573608398438</v>
      </c>
      <c r="AB32" s="102">
        <v>100</v>
      </c>
      <c r="AD32" s="88" t="s">
        <v>59</v>
      </c>
      <c r="AE32" s="101">
        <v>84.848487854003906</v>
      </c>
      <c r="AF32" s="102">
        <v>100</v>
      </c>
    </row>
    <row r="33" spans="2:32" x14ac:dyDescent="0.2">
      <c r="B33" s="89" t="s">
        <v>60</v>
      </c>
      <c r="C33" s="101">
        <v>89.473686218261719</v>
      </c>
      <c r="D33" s="102">
        <v>97.368423461914063</v>
      </c>
      <c r="F33" s="88" t="s">
        <v>60</v>
      </c>
      <c r="G33" s="101">
        <v>93.877548217773438</v>
      </c>
      <c r="H33" s="102">
        <v>97.959182739257813</v>
      </c>
      <c r="J33" s="88" t="s">
        <v>60</v>
      </c>
      <c r="K33" s="101">
        <v>100</v>
      </c>
      <c r="L33" s="102">
        <v>100</v>
      </c>
      <c r="N33" s="88" t="s">
        <v>60</v>
      </c>
      <c r="O33" s="101">
        <v>96.551727294921875</v>
      </c>
      <c r="P33" s="102">
        <v>100</v>
      </c>
      <c r="R33" s="88" t="s">
        <v>60</v>
      </c>
      <c r="S33" s="101">
        <v>97.368423461914063</v>
      </c>
      <c r="T33" s="102">
        <v>100</v>
      </c>
      <c r="V33" s="88" t="s">
        <v>60</v>
      </c>
      <c r="W33" s="101">
        <v>100</v>
      </c>
      <c r="X33" s="102">
        <v>100</v>
      </c>
      <c r="Z33" s="88" t="s">
        <v>60</v>
      </c>
      <c r="AA33" s="101">
        <v>96.428573608398438</v>
      </c>
      <c r="AB33" s="102">
        <v>96.428573608398438</v>
      </c>
      <c r="AD33" s="88" t="s">
        <v>60</v>
      </c>
      <c r="AE33" s="101">
        <v>84.848487854003906</v>
      </c>
      <c r="AF33" s="102">
        <v>100</v>
      </c>
    </row>
    <row r="34" spans="2:32" x14ac:dyDescent="0.2">
      <c r="B34" s="89" t="s">
        <v>61</v>
      </c>
      <c r="C34" s="101">
        <v>92.105262756347656</v>
      </c>
      <c r="D34" s="102">
        <v>100</v>
      </c>
      <c r="F34" s="88" t="s">
        <v>61</v>
      </c>
      <c r="G34" s="101">
        <v>87.755104064941406</v>
      </c>
      <c r="H34" s="102">
        <v>100</v>
      </c>
      <c r="J34" s="88" t="s">
        <v>61</v>
      </c>
      <c r="K34" s="101">
        <v>97.56097412109375</v>
      </c>
      <c r="L34" s="102">
        <v>100</v>
      </c>
      <c r="N34" s="88" t="s">
        <v>61</v>
      </c>
      <c r="O34" s="101">
        <v>96.551727294921875</v>
      </c>
      <c r="P34" s="102">
        <v>100</v>
      </c>
      <c r="R34" s="88" t="s">
        <v>61</v>
      </c>
      <c r="S34" s="101">
        <v>100</v>
      </c>
      <c r="T34" s="102">
        <v>100</v>
      </c>
      <c r="V34" s="88" t="s">
        <v>61</v>
      </c>
      <c r="W34" s="101">
        <v>90</v>
      </c>
      <c r="X34" s="102">
        <v>90</v>
      </c>
      <c r="Z34" s="88" t="s">
        <v>61</v>
      </c>
      <c r="AA34" s="101">
        <v>85.714286804199219</v>
      </c>
      <c r="AB34" s="102">
        <v>92.857139587402344</v>
      </c>
      <c r="AD34" s="88" t="s">
        <v>61</v>
      </c>
      <c r="AE34" s="101">
        <v>81.818183898925781</v>
      </c>
      <c r="AF34" s="102">
        <v>90.909088134765625</v>
      </c>
    </row>
    <row r="35" spans="2:32" x14ac:dyDescent="0.2">
      <c r="B35" s="89" t="s">
        <v>62</v>
      </c>
      <c r="C35" s="101">
        <v>89.473686218261719</v>
      </c>
      <c r="D35" s="102">
        <v>100</v>
      </c>
      <c r="F35" s="88" t="s">
        <v>62</v>
      </c>
      <c r="G35" s="101">
        <v>97.959182739257813</v>
      </c>
      <c r="H35" s="102">
        <v>100</v>
      </c>
      <c r="J35" s="88" t="s">
        <v>62</v>
      </c>
      <c r="K35" s="101">
        <v>100</v>
      </c>
      <c r="L35" s="102">
        <v>100</v>
      </c>
      <c r="N35" s="88" t="s">
        <v>62</v>
      </c>
      <c r="O35" s="101">
        <v>89.655174255371094</v>
      </c>
      <c r="P35" s="102">
        <v>100</v>
      </c>
      <c r="R35" s="88" t="s">
        <v>62</v>
      </c>
      <c r="S35" s="101">
        <v>92.105262756347656</v>
      </c>
      <c r="T35" s="102">
        <v>97.368423461914063</v>
      </c>
      <c r="V35" s="88" t="s">
        <v>62</v>
      </c>
      <c r="W35" s="101">
        <v>95</v>
      </c>
      <c r="X35" s="102">
        <v>100</v>
      </c>
      <c r="Z35" s="88" t="s">
        <v>62</v>
      </c>
      <c r="AA35" s="101">
        <v>89.285713195800781</v>
      </c>
      <c r="AB35" s="102">
        <v>100</v>
      </c>
      <c r="AD35" s="88" t="s">
        <v>62</v>
      </c>
      <c r="AE35" s="101">
        <v>81.818183898925781</v>
      </c>
      <c r="AF35" s="102">
        <v>100</v>
      </c>
    </row>
    <row r="36" spans="2:32" x14ac:dyDescent="0.2">
      <c r="B36" s="89" t="s">
        <v>63</v>
      </c>
      <c r="C36" s="101">
        <v>86.84210205078125</v>
      </c>
      <c r="D36" s="102">
        <v>100</v>
      </c>
      <c r="F36" s="88" t="s">
        <v>63</v>
      </c>
      <c r="G36" s="101">
        <v>100</v>
      </c>
      <c r="H36" s="102">
        <v>100</v>
      </c>
      <c r="J36" s="88" t="s">
        <v>63</v>
      </c>
      <c r="K36" s="101">
        <v>97.56097412109375</v>
      </c>
      <c r="L36" s="102">
        <v>100</v>
      </c>
      <c r="N36" s="88" t="s">
        <v>63</v>
      </c>
      <c r="O36" s="101">
        <v>96.551727294921875</v>
      </c>
      <c r="P36" s="102">
        <v>100</v>
      </c>
      <c r="R36" s="88" t="s">
        <v>63</v>
      </c>
      <c r="S36" s="101">
        <v>94.736839294433594</v>
      </c>
      <c r="T36" s="102">
        <v>97.368423461914063</v>
      </c>
      <c r="V36" s="88" t="s">
        <v>63</v>
      </c>
      <c r="W36" s="101">
        <v>100</v>
      </c>
      <c r="X36" s="102">
        <v>100</v>
      </c>
      <c r="Z36" s="88" t="s">
        <v>63</v>
      </c>
      <c r="AA36" s="101">
        <v>89.285713195800781</v>
      </c>
      <c r="AB36" s="102">
        <v>100</v>
      </c>
      <c r="AD36" s="88" t="s">
        <v>63</v>
      </c>
      <c r="AE36" s="101">
        <v>81.818183898925781</v>
      </c>
      <c r="AF36" s="102">
        <v>100</v>
      </c>
    </row>
    <row r="37" spans="2:32" x14ac:dyDescent="0.2">
      <c r="B37" s="89" t="s">
        <v>64</v>
      </c>
      <c r="C37" s="101">
        <v>86.84210205078125</v>
      </c>
      <c r="D37" s="102">
        <v>100</v>
      </c>
      <c r="F37" s="88" t="s">
        <v>64</v>
      </c>
      <c r="G37" s="101">
        <v>97.959182739257813</v>
      </c>
      <c r="H37" s="102">
        <v>100</v>
      </c>
      <c r="J37" s="88" t="s">
        <v>64</v>
      </c>
      <c r="K37" s="101">
        <v>100</v>
      </c>
      <c r="L37" s="102">
        <v>100</v>
      </c>
      <c r="N37" s="88" t="s">
        <v>64</v>
      </c>
      <c r="O37" s="101">
        <v>100</v>
      </c>
      <c r="P37" s="102">
        <v>100</v>
      </c>
      <c r="R37" s="88" t="s">
        <v>64</v>
      </c>
      <c r="S37" s="101">
        <v>94.736839294433594</v>
      </c>
      <c r="T37" s="102">
        <v>100</v>
      </c>
      <c r="V37" s="88" t="s">
        <v>64</v>
      </c>
      <c r="W37" s="101">
        <v>100</v>
      </c>
      <c r="X37" s="102">
        <v>90</v>
      </c>
      <c r="Z37" s="88" t="s">
        <v>64</v>
      </c>
      <c r="AA37" s="101">
        <v>92.857139587402344</v>
      </c>
      <c r="AB37" s="102">
        <v>100</v>
      </c>
      <c r="AD37" s="88" t="s">
        <v>64</v>
      </c>
      <c r="AE37" s="101">
        <v>81.818183898925781</v>
      </c>
      <c r="AF37" s="102">
        <v>100</v>
      </c>
    </row>
    <row r="38" spans="2:32" x14ac:dyDescent="0.2">
      <c r="B38" s="89" t="s">
        <v>65</v>
      </c>
      <c r="C38" s="101">
        <v>89.473686218261719</v>
      </c>
      <c r="D38" s="102">
        <v>100</v>
      </c>
      <c r="F38" s="88" t="s">
        <v>65</v>
      </c>
      <c r="G38" s="101">
        <v>93.877548217773438</v>
      </c>
      <c r="H38" s="102">
        <v>100</v>
      </c>
      <c r="J38" s="88" t="s">
        <v>65</v>
      </c>
      <c r="K38" s="101">
        <v>97.56097412109375</v>
      </c>
      <c r="L38" s="102">
        <v>100</v>
      </c>
      <c r="N38" s="88" t="s">
        <v>65</v>
      </c>
      <c r="O38" s="101">
        <v>93.103446960449219</v>
      </c>
      <c r="P38" s="102">
        <v>100</v>
      </c>
      <c r="R38" s="88" t="s">
        <v>65</v>
      </c>
      <c r="S38" s="101">
        <v>89.473686218261719</v>
      </c>
      <c r="T38" s="102">
        <v>100</v>
      </c>
      <c r="V38" s="88" t="s">
        <v>65</v>
      </c>
      <c r="W38" s="101">
        <v>100</v>
      </c>
      <c r="X38" s="102">
        <v>100</v>
      </c>
      <c r="Z38" s="88" t="s">
        <v>65</v>
      </c>
      <c r="AA38" s="101">
        <v>92.857139587402344</v>
      </c>
      <c r="AB38" s="102">
        <v>96.428573608398438</v>
      </c>
      <c r="AD38" s="88" t="s">
        <v>65</v>
      </c>
      <c r="AE38" s="101">
        <v>93.93939208984375</v>
      </c>
      <c r="AF38" s="102">
        <v>100</v>
      </c>
    </row>
    <row r="39" spans="2:32" x14ac:dyDescent="0.2">
      <c r="B39" s="89" t="s">
        <v>66</v>
      </c>
      <c r="C39" s="101">
        <v>92.105262756347656</v>
      </c>
      <c r="D39" s="102">
        <v>100</v>
      </c>
      <c r="F39" s="88" t="s">
        <v>66</v>
      </c>
      <c r="G39" s="101">
        <v>100</v>
      </c>
      <c r="H39" s="102">
        <v>100</v>
      </c>
      <c r="J39" s="88" t="s">
        <v>66</v>
      </c>
      <c r="K39" s="101">
        <v>97.56097412109375</v>
      </c>
      <c r="L39" s="102">
        <v>100</v>
      </c>
      <c r="N39" s="88" t="s">
        <v>66</v>
      </c>
      <c r="O39" s="101">
        <v>100</v>
      </c>
      <c r="P39" s="102">
        <v>100</v>
      </c>
      <c r="R39" s="88" t="s">
        <v>66</v>
      </c>
      <c r="S39" s="101">
        <v>97.368423461914063</v>
      </c>
      <c r="T39" s="102">
        <v>100</v>
      </c>
      <c r="V39" s="88" t="s">
        <v>66</v>
      </c>
      <c r="W39" s="101">
        <v>90</v>
      </c>
      <c r="X39" s="102">
        <v>100</v>
      </c>
      <c r="Z39" s="88" t="s">
        <v>66</v>
      </c>
      <c r="AA39" s="101">
        <v>89.285713195800781</v>
      </c>
      <c r="AB39" s="102">
        <v>100</v>
      </c>
      <c r="AD39" s="88" t="s">
        <v>66</v>
      </c>
      <c r="AE39" s="101">
        <v>84.848487854003906</v>
      </c>
      <c r="AF39" s="102">
        <v>100</v>
      </c>
    </row>
    <row r="40" spans="2:32" x14ac:dyDescent="0.2">
      <c r="B40" s="89" t="s">
        <v>67</v>
      </c>
      <c r="C40" s="101">
        <v>81.578948974609375</v>
      </c>
      <c r="D40" s="102">
        <v>89.473686218261719</v>
      </c>
      <c r="F40" s="88" t="s">
        <v>67</v>
      </c>
      <c r="G40" s="101">
        <v>87.755104064941406</v>
      </c>
      <c r="H40" s="102">
        <v>91.83673095703125</v>
      </c>
      <c r="J40" s="88" t="s">
        <v>67</v>
      </c>
      <c r="K40" s="101">
        <v>100</v>
      </c>
      <c r="L40" s="102">
        <v>100</v>
      </c>
      <c r="N40" s="88" t="s">
        <v>67</v>
      </c>
      <c r="O40" s="101">
        <v>100</v>
      </c>
      <c r="P40" s="102">
        <v>100</v>
      </c>
      <c r="R40" s="88" t="s">
        <v>67</v>
      </c>
      <c r="S40" s="101">
        <v>92.105262756347656</v>
      </c>
      <c r="T40" s="102">
        <v>100</v>
      </c>
      <c r="V40" s="88" t="s">
        <v>67</v>
      </c>
      <c r="W40" s="101">
        <v>100</v>
      </c>
      <c r="X40" s="102">
        <v>95</v>
      </c>
      <c r="Z40" s="88" t="s">
        <v>67</v>
      </c>
      <c r="AA40" s="101">
        <v>85.714286804199219</v>
      </c>
      <c r="AB40" s="102">
        <v>96.428573608398438</v>
      </c>
      <c r="AD40" s="88" t="s">
        <v>67</v>
      </c>
      <c r="AE40" s="101">
        <v>87.8787841796875</v>
      </c>
      <c r="AF40" s="102">
        <v>100</v>
      </c>
    </row>
    <row r="41" spans="2:32" x14ac:dyDescent="0.2">
      <c r="B41" s="89" t="s">
        <v>187</v>
      </c>
      <c r="C41" s="101">
        <v>89.473686218261719</v>
      </c>
      <c r="D41" s="102">
        <v>100</v>
      </c>
      <c r="F41" s="88" t="s">
        <v>187</v>
      </c>
      <c r="G41" s="101">
        <v>97.959182739257813</v>
      </c>
      <c r="H41" s="102">
        <v>100</v>
      </c>
      <c r="J41" s="88" t="s">
        <v>187</v>
      </c>
      <c r="K41" s="101">
        <v>100</v>
      </c>
      <c r="L41" s="102">
        <v>100</v>
      </c>
      <c r="N41" s="88" t="s">
        <v>187</v>
      </c>
      <c r="O41" s="101">
        <v>89.655174255371094</v>
      </c>
      <c r="P41" s="102">
        <v>100</v>
      </c>
      <c r="R41" s="88" t="s">
        <v>187</v>
      </c>
      <c r="S41" s="101">
        <v>97.368423461914063</v>
      </c>
      <c r="T41" s="102">
        <v>100</v>
      </c>
      <c r="V41" s="88" t="s">
        <v>187</v>
      </c>
      <c r="W41" s="101">
        <v>100</v>
      </c>
      <c r="X41" s="102">
        <v>100</v>
      </c>
      <c r="Z41" s="88" t="s">
        <v>187</v>
      </c>
      <c r="AA41" s="101">
        <v>92.857139587402344</v>
      </c>
      <c r="AB41" s="102">
        <v>100</v>
      </c>
      <c r="AD41" s="88" t="s">
        <v>187</v>
      </c>
      <c r="AE41" s="101">
        <v>75.757575988769531</v>
      </c>
      <c r="AF41" s="102">
        <v>93.93939208984375</v>
      </c>
    </row>
    <row r="42" spans="2:32" x14ac:dyDescent="0.2">
      <c r="B42" s="89" t="s">
        <v>68</v>
      </c>
      <c r="C42" s="103">
        <v>89.473686218261719</v>
      </c>
      <c r="D42" s="104">
        <v>100</v>
      </c>
      <c r="F42" s="88" t="s">
        <v>68</v>
      </c>
      <c r="G42" s="103">
        <v>95.918365478515625</v>
      </c>
      <c r="H42" s="104">
        <v>100</v>
      </c>
      <c r="J42" s="88" t="s">
        <v>68</v>
      </c>
      <c r="K42" s="103">
        <v>97.56097412109375</v>
      </c>
      <c r="L42" s="104">
        <v>100</v>
      </c>
      <c r="N42" s="88" t="s">
        <v>68</v>
      </c>
      <c r="O42" s="103">
        <v>100</v>
      </c>
      <c r="P42" s="104">
        <v>100</v>
      </c>
      <c r="R42" s="88" t="s">
        <v>68</v>
      </c>
      <c r="S42" s="103">
        <v>94.736839294433594</v>
      </c>
      <c r="T42" s="104">
        <v>97.368423461914063</v>
      </c>
      <c r="V42" s="88" t="s">
        <v>68</v>
      </c>
      <c r="W42" s="103">
        <v>95</v>
      </c>
      <c r="X42" s="104">
        <v>100</v>
      </c>
      <c r="Z42" s="88" t="s">
        <v>68</v>
      </c>
      <c r="AA42" s="103">
        <v>100</v>
      </c>
      <c r="AB42" s="104">
        <v>96.428573608398438</v>
      </c>
      <c r="AD42" s="88" t="s">
        <v>68</v>
      </c>
      <c r="AE42" s="103">
        <v>75.757575988769531</v>
      </c>
      <c r="AF42" s="104">
        <v>90.909088134765625</v>
      </c>
    </row>
    <row r="43" spans="2:32" x14ac:dyDescent="0.2">
      <c r="B43" s="87"/>
      <c r="C43" s="86"/>
      <c r="D43" s="86"/>
      <c r="F43" s="85"/>
      <c r="G43" s="84"/>
      <c r="H43" s="84"/>
      <c r="J43" s="85"/>
      <c r="K43" s="84"/>
      <c r="L43" s="84"/>
      <c r="N43" s="85"/>
      <c r="O43" s="84"/>
      <c r="P43" s="84"/>
      <c r="V43" s="85"/>
      <c r="W43" s="84"/>
      <c r="X43" s="84"/>
    </row>
    <row r="44" spans="2:32" x14ac:dyDescent="0.2">
      <c r="F44" s="73" t="s">
        <v>170</v>
      </c>
      <c r="V44" s="73" t="s">
        <v>169</v>
      </c>
      <c r="W44" s="73"/>
      <c r="X44" s="73"/>
      <c r="Z44" s="72" t="s">
        <v>168</v>
      </c>
    </row>
    <row r="45" spans="2:32" s="74" customFormat="1" x14ac:dyDescent="0.2">
      <c r="F45" s="75"/>
      <c r="G45" s="75"/>
      <c r="H45" s="75"/>
      <c r="J45" s="75"/>
      <c r="K45" s="75"/>
      <c r="L45" s="75"/>
      <c r="N45" s="75"/>
      <c r="O45" s="75"/>
      <c r="P45" s="75"/>
      <c r="V45" s="72"/>
      <c r="W45" s="72"/>
      <c r="X45" s="72"/>
    </row>
    <row r="46" spans="2:32" s="74" customFormat="1" ht="9" customHeight="1" x14ac:dyDescent="0.2">
      <c r="F46" s="75"/>
      <c r="G46" s="75"/>
      <c r="H46" s="75"/>
      <c r="J46" s="75"/>
      <c r="K46" s="75"/>
      <c r="L46" s="75"/>
      <c r="N46" s="75"/>
      <c r="O46" s="75"/>
      <c r="P46" s="75"/>
    </row>
    <row r="47" spans="2:32" s="74" customFormat="1" ht="12" customHeight="1" x14ac:dyDescent="0.2">
      <c r="C47" s="83"/>
      <c r="F47" s="75"/>
      <c r="G47" s="82"/>
      <c r="H47" s="75"/>
      <c r="J47" s="75"/>
      <c r="K47" s="82"/>
      <c r="L47" s="75"/>
      <c r="N47" s="75"/>
      <c r="O47" s="82"/>
      <c r="P47" s="75"/>
    </row>
    <row r="48" spans="2:32" s="74" customFormat="1" ht="10" customHeight="1" x14ac:dyDescent="0.2">
      <c r="C48" s="81"/>
      <c r="D48" s="81"/>
      <c r="F48" s="75"/>
      <c r="G48" s="80"/>
      <c r="H48" s="80"/>
      <c r="J48" s="75"/>
      <c r="K48" s="80"/>
      <c r="L48" s="80"/>
      <c r="N48" s="75"/>
      <c r="O48" s="80"/>
      <c r="P48" s="80"/>
    </row>
    <row r="49" spans="2:16" s="74" customFormat="1" ht="10.5" x14ac:dyDescent="0.25">
      <c r="B49" s="79"/>
      <c r="C49" s="78"/>
      <c r="D49" s="78"/>
      <c r="F49" s="79"/>
      <c r="G49" s="78"/>
      <c r="H49" s="78"/>
      <c r="J49" s="79"/>
      <c r="K49" s="78"/>
      <c r="L49" s="78"/>
      <c r="N49" s="79"/>
      <c r="O49" s="78"/>
      <c r="P49" s="78"/>
    </row>
    <row r="50" spans="2:16" s="74" customFormat="1" x14ac:dyDescent="0.2">
      <c r="C50" s="77"/>
      <c r="D50" s="77"/>
      <c r="F50" s="75"/>
      <c r="G50" s="76"/>
      <c r="H50" s="76"/>
      <c r="J50" s="75"/>
      <c r="K50" s="76"/>
      <c r="L50" s="76"/>
      <c r="N50" s="75"/>
      <c r="O50" s="76"/>
      <c r="P50" s="76"/>
    </row>
    <row r="51" spans="2:16" s="74" customFormat="1" x14ac:dyDescent="0.2">
      <c r="C51" s="77"/>
      <c r="D51" s="77"/>
      <c r="F51" s="75"/>
      <c r="G51" s="76"/>
      <c r="H51" s="76"/>
      <c r="J51" s="75"/>
      <c r="K51" s="76"/>
      <c r="L51" s="76"/>
      <c r="N51" s="75"/>
      <c r="O51" s="76"/>
      <c r="P51" s="76"/>
    </row>
    <row r="52" spans="2:16" s="74" customFormat="1" x14ac:dyDescent="0.2">
      <c r="C52" s="77"/>
      <c r="D52" s="77"/>
      <c r="F52" s="75"/>
      <c r="G52" s="76"/>
      <c r="H52" s="76"/>
      <c r="J52" s="75"/>
      <c r="K52" s="76"/>
      <c r="L52" s="76"/>
      <c r="N52" s="75"/>
      <c r="O52" s="76"/>
      <c r="P52" s="76"/>
    </row>
    <row r="53" spans="2:16" s="74" customFormat="1" x14ac:dyDescent="0.2">
      <c r="C53" s="77"/>
      <c r="D53" s="77"/>
      <c r="F53" s="75"/>
      <c r="G53" s="76"/>
      <c r="H53" s="76"/>
      <c r="J53" s="75"/>
      <c r="K53" s="76"/>
      <c r="L53" s="76"/>
      <c r="N53" s="75"/>
      <c r="O53" s="76"/>
      <c r="P53" s="76"/>
    </row>
    <row r="54" spans="2:16" s="74" customFormat="1" x14ac:dyDescent="0.2">
      <c r="C54" s="77"/>
      <c r="D54" s="77"/>
      <c r="F54" s="75"/>
      <c r="G54" s="76"/>
      <c r="H54" s="76"/>
      <c r="J54" s="75"/>
      <c r="K54" s="76"/>
      <c r="L54" s="76"/>
      <c r="N54" s="75"/>
      <c r="O54" s="76"/>
      <c r="P54" s="76"/>
    </row>
    <row r="55" spans="2:16" s="74" customFormat="1" x14ac:dyDescent="0.2">
      <c r="C55" s="77"/>
      <c r="D55" s="77"/>
      <c r="F55" s="75"/>
      <c r="G55" s="76"/>
      <c r="H55" s="76"/>
      <c r="J55" s="75"/>
      <c r="K55" s="76"/>
      <c r="L55" s="76"/>
      <c r="N55" s="75"/>
      <c r="O55" s="76"/>
      <c r="P55" s="76"/>
    </row>
    <row r="56" spans="2:16" s="74" customFormat="1" x14ac:dyDescent="0.2">
      <c r="C56" s="77"/>
      <c r="D56" s="77"/>
      <c r="F56" s="75"/>
      <c r="G56" s="76"/>
      <c r="H56" s="76"/>
      <c r="J56" s="75"/>
      <c r="K56" s="76"/>
      <c r="L56" s="76"/>
      <c r="N56" s="75"/>
      <c r="O56" s="76"/>
      <c r="P56" s="76"/>
    </row>
    <row r="57" spans="2:16" s="74" customFormat="1" x14ac:dyDescent="0.2">
      <c r="C57" s="77"/>
      <c r="D57" s="77"/>
      <c r="F57" s="75"/>
      <c r="G57" s="76"/>
      <c r="H57" s="76"/>
      <c r="J57" s="75"/>
      <c r="K57" s="76"/>
      <c r="L57" s="76"/>
      <c r="N57" s="75"/>
      <c r="O57" s="76"/>
      <c r="P57" s="76"/>
    </row>
    <row r="58" spans="2:16" s="74" customFormat="1" x14ac:dyDescent="0.2">
      <c r="C58" s="77"/>
      <c r="D58" s="77"/>
      <c r="F58" s="75"/>
      <c r="G58" s="76"/>
      <c r="H58" s="76"/>
      <c r="J58" s="75"/>
      <c r="K58" s="76"/>
      <c r="L58" s="76"/>
      <c r="N58" s="75"/>
      <c r="O58" s="76"/>
      <c r="P58" s="76"/>
    </row>
    <row r="59" spans="2:16" s="74" customFormat="1" x14ac:dyDescent="0.2">
      <c r="C59" s="77"/>
      <c r="D59" s="77"/>
      <c r="F59" s="75"/>
      <c r="G59" s="76"/>
      <c r="H59" s="76"/>
      <c r="J59" s="75"/>
      <c r="K59" s="76"/>
      <c r="L59" s="76"/>
      <c r="N59" s="75"/>
      <c r="O59" s="76"/>
      <c r="P59" s="76"/>
    </row>
    <row r="60" spans="2:16" s="74" customFormat="1" x14ac:dyDescent="0.2">
      <c r="C60" s="77"/>
      <c r="D60" s="77"/>
      <c r="F60" s="75"/>
      <c r="G60" s="76"/>
      <c r="H60" s="76"/>
      <c r="J60" s="75"/>
      <c r="K60" s="76"/>
      <c r="L60" s="76"/>
      <c r="N60" s="75"/>
      <c r="O60" s="76"/>
      <c r="P60" s="76"/>
    </row>
    <row r="61" spans="2:16" s="74" customFormat="1" x14ac:dyDescent="0.2">
      <c r="C61" s="77"/>
      <c r="D61" s="77"/>
      <c r="F61" s="75"/>
      <c r="G61" s="76"/>
      <c r="H61" s="76"/>
      <c r="J61" s="75"/>
      <c r="K61" s="76"/>
      <c r="L61" s="76"/>
      <c r="N61" s="75"/>
      <c r="O61" s="76"/>
      <c r="P61" s="76"/>
    </row>
    <row r="62" spans="2:16" s="74" customFormat="1" x14ac:dyDescent="0.2">
      <c r="C62" s="77"/>
      <c r="D62" s="77"/>
      <c r="F62" s="75"/>
      <c r="G62" s="76"/>
      <c r="H62" s="76"/>
      <c r="J62" s="75"/>
      <c r="K62" s="76"/>
      <c r="L62" s="76"/>
      <c r="N62" s="75"/>
      <c r="O62" s="76"/>
      <c r="P62" s="76"/>
    </row>
    <row r="63" spans="2:16" s="74" customFormat="1" x14ac:dyDescent="0.2">
      <c r="C63" s="77"/>
      <c r="D63" s="77"/>
      <c r="F63" s="75"/>
      <c r="G63" s="76"/>
      <c r="H63" s="76"/>
      <c r="J63" s="75"/>
      <c r="K63" s="76"/>
      <c r="L63" s="76"/>
      <c r="N63" s="75"/>
      <c r="O63" s="76"/>
      <c r="P63" s="76"/>
    </row>
    <row r="64" spans="2:16" s="74" customFormat="1" x14ac:dyDescent="0.2">
      <c r="C64" s="77"/>
      <c r="D64" s="77"/>
      <c r="F64" s="75"/>
      <c r="G64" s="76"/>
      <c r="H64" s="76"/>
      <c r="J64" s="75"/>
      <c r="K64" s="76"/>
      <c r="L64" s="76"/>
      <c r="N64" s="75"/>
      <c r="O64" s="76"/>
      <c r="P64" s="76"/>
    </row>
    <row r="65" spans="3:16" s="74" customFormat="1" x14ac:dyDescent="0.2">
      <c r="C65" s="77"/>
      <c r="D65" s="77"/>
      <c r="F65" s="75"/>
      <c r="G65" s="76"/>
      <c r="H65" s="76"/>
      <c r="J65" s="75"/>
      <c r="K65" s="76"/>
      <c r="L65" s="76"/>
      <c r="N65" s="75"/>
      <c r="O65" s="76"/>
      <c r="P65" s="76"/>
    </row>
    <row r="66" spans="3:16" s="74" customFormat="1" x14ac:dyDescent="0.2">
      <c r="C66" s="77"/>
      <c r="D66" s="77"/>
      <c r="F66" s="75"/>
      <c r="G66" s="76"/>
      <c r="H66" s="76"/>
      <c r="J66" s="75"/>
      <c r="K66" s="76"/>
      <c r="L66" s="76"/>
      <c r="N66" s="75"/>
      <c r="O66" s="76"/>
      <c r="P66" s="76"/>
    </row>
    <row r="67" spans="3:16" s="74" customFormat="1" x14ac:dyDescent="0.2">
      <c r="C67" s="77"/>
      <c r="D67" s="77"/>
      <c r="F67" s="75"/>
      <c r="G67" s="76"/>
      <c r="H67" s="76"/>
      <c r="J67" s="75"/>
      <c r="K67" s="76"/>
      <c r="L67" s="76"/>
      <c r="N67" s="75"/>
      <c r="O67" s="76"/>
      <c r="P67" s="76"/>
    </row>
    <row r="68" spans="3:16" s="74" customFormat="1" x14ac:dyDescent="0.2">
      <c r="C68" s="77"/>
      <c r="D68" s="77"/>
      <c r="F68" s="75"/>
      <c r="G68" s="76"/>
      <c r="H68" s="76"/>
      <c r="J68" s="75"/>
      <c r="K68" s="76"/>
      <c r="L68" s="76"/>
      <c r="N68" s="75"/>
      <c r="O68" s="76"/>
      <c r="P68" s="76"/>
    </row>
    <row r="69" spans="3:16" s="74" customFormat="1" x14ac:dyDescent="0.2">
      <c r="C69" s="77"/>
      <c r="D69" s="77"/>
      <c r="F69" s="75"/>
      <c r="G69" s="76"/>
      <c r="H69" s="76"/>
      <c r="J69" s="75"/>
      <c r="K69" s="76"/>
      <c r="L69" s="76"/>
      <c r="N69" s="75"/>
      <c r="O69" s="76"/>
      <c r="P69" s="76"/>
    </row>
    <row r="70" spans="3:16" s="74" customFormat="1" x14ac:dyDescent="0.2">
      <c r="C70" s="77"/>
      <c r="D70" s="77"/>
      <c r="F70" s="75"/>
      <c r="G70" s="76"/>
      <c r="H70" s="76"/>
      <c r="J70" s="75"/>
      <c r="K70" s="76"/>
      <c r="L70" s="76"/>
      <c r="N70" s="75"/>
      <c r="O70" s="76"/>
      <c r="P70" s="76"/>
    </row>
    <row r="71" spans="3:16" s="74" customFormat="1" x14ac:dyDescent="0.2">
      <c r="C71" s="77"/>
      <c r="D71" s="77"/>
      <c r="F71" s="75"/>
      <c r="G71" s="76"/>
      <c r="H71" s="76"/>
      <c r="J71" s="75"/>
      <c r="K71" s="76"/>
      <c r="L71" s="76"/>
      <c r="N71" s="75"/>
      <c r="O71" s="76"/>
      <c r="P71" s="76"/>
    </row>
    <row r="72" spans="3:16" s="74" customFormat="1" x14ac:dyDescent="0.2">
      <c r="C72" s="77"/>
      <c r="D72" s="77"/>
      <c r="F72" s="75"/>
      <c r="G72" s="76"/>
      <c r="H72" s="76"/>
      <c r="J72" s="75"/>
      <c r="K72" s="76"/>
      <c r="L72" s="76"/>
      <c r="N72" s="75"/>
      <c r="O72" s="76"/>
      <c r="P72" s="76"/>
    </row>
    <row r="73" spans="3:16" s="74" customFormat="1" x14ac:dyDescent="0.2">
      <c r="C73" s="77"/>
      <c r="D73" s="77"/>
      <c r="F73" s="75"/>
      <c r="G73" s="76"/>
      <c r="H73" s="76"/>
      <c r="J73" s="75"/>
      <c r="K73" s="76"/>
      <c r="L73" s="76"/>
      <c r="N73" s="75"/>
      <c r="O73" s="76"/>
      <c r="P73" s="76"/>
    </row>
    <row r="74" spans="3:16" s="74" customFormat="1" x14ac:dyDescent="0.2">
      <c r="C74" s="77"/>
      <c r="D74" s="77"/>
      <c r="F74" s="75"/>
      <c r="G74" s="76"/>
      <c r="H74" s="76"/>
      <c r="J74" s="75"/>
      <c r="K74" s="76"/>
      <c r="L74" s="76"/>
      <c r="N74" s="75"/>
      <c r="O74" s="76"/>
      <c r="P74" s="76"/>
    </row>
    <row r="75" spans="3:16" s="74" customFormat="1" x14ac:dyDescent="0.2">
      <c r="C75" s="77"/>
      <c r="D75" s="77"/>
      <c r="F75" s="75"/>
      <c r="G75" s="76"/>
      <c r="H75" s="76"/>
      <c r="J75" s="75"/>
      <c r="K75" s="76"/>
      <c r="L75" s="76"/>
      <c r="N75" s="75"/>
      <c r="O75" s="76"/>
      <c r="P75" s="76"/>
    </row>
    <row r="76" spans="3:16" s="74" customFormat="1" x14ac:dyDescent="0.2">
      <c r="C76" s="77"/>
      <c r="D76" s="77"/>
      <c r="F76" s="75"/>
      <c r="G76" s="76"/>
      <c r="H76" s="76"/>
      <c r="J76" s="75"/>
      <c r="K76" s="76"/>
      <c r="L76" s="76"/>
      <c r="N76" s="75"/>
      <c r="O76" s="76"/>
      <c r="P76" s="76"/>
    </row>
    <row r="77" spans="3:16" s="74" customFormat="1" x14ac:dyDescent="0.2">
      <c r="C77" s="77"/>
      <c r="D77" s="77"/>
      <c r="F77" s="75"/>
      <c r="G77" s="76"/>
      <c r="H77" s="76"/>
      <c r="J77" s="75"/>
      <c r="K77" s="76"/>
      <c r="L77" s="76"/>
      <c r="N77" s="75"/>
      <c r="O77" s="76"/>
      <c r="P77" s="76"/>
    </row>
    <row r="78" spans="3:16" s="74" customFormat="1" x14ac:dyDescent="0.2">
      <c r="C78" s="77"/>
      <c r="D78" s="77"/>
      <c r="F78" s="75"/>
      <c r="G78" s="76"/>
      <c r="H78" s="76"/>
      <c r="J78" s="75"/>
      <c r="K78" s="76"/>
      <c r="L78" s="76"/>
      <c r="N78" s="75"/>
      <c r="O78" s="76"/>
      <c r="P78" s="76"/>
    </row>
    <row r="79" spans="3:16" s="74" customFormat="1" x14ac:dyDescent="0.2">
      <c r="C79" s="77"/>
      <c r="D79" s="77"/>
      <c r="F79" s="75"/>
      <c r="G79" s="76"/>
      <c r="H79" s="76"/>
      <c r="J79" s="75"/>
      <c r="K79" s="76"/>
      <c r="L79" s="76"/>
      <c r="N79" s="75"/>
      <c r="O79" s="76"/>
      <c r="P79" s="76"/>
    </row>
    <row r="80" spans="3:16" s="74" customFormat="1" x14ac:dyDescent="0.2">
      <c r="C80" s="77"/>
      <c r="D80" s="77"/>
      <c r="F80" s="75"/>
      <c r="G80" s="76"/>
      <c r="H80" s="76"/>
      <c r="J80" s="75"/>
      <c r="K80" s="76"/>
      <c r="L80" s="76"/>
      <c r="N80" s="75"/>
      <c r="O80" s="76"/>
      <c r="P80" s="76"/>
    </row>
    <row r="81" spans="3:24" s="74" customFormat="1" x14ac:dyDescent="0.2">
      <c r="C81" s="77"/>
      <c r="D81" s="77"/>
      <c r="F81" s="75"/>
      <c r="G81" s="76"/>
      <c r="H81" s="76"/>
      <c r="J81" s="75"/>
      <c r="K81" s="76"/>
      <c r="L81" s="76"/>
      <c r="N81" s="75"/>
      <c r="O81" s="76"/>
      <c r="P81" s="76"/>
    </row>
    <row r="82" spans="3:24" s="74" customFormat="1" x14ac:dyDescent="0.2">
      <c r="C82" s="77"/>
      <c r="D82" s="77"/>
      <c r="F82" s="75"/>
      <c r="G82" s="76"/>
      <c r="H82" s="76"/>
      <c r="J82" s="75"/>
      <c r="K82" s="76"/>
      <c r="L82" s="76"/>
      <c r="N82" s="75"/>
      <c r="O82" s="76"/>
      <c r="P82" s="76"/>
    </row>
    <row r="83" spans="3:24" s="74" customFormat="1" x14ac:dyDescent="0.2">
      <c r="C83" s="77"/>
      <c r="D83" s="77"/>
      <c r="F83" s="75"/>
      <c r="G83" s="76"/>
      <c r="H83" s="76"/>
      <c r="J83" s="75"/>
      <c r="K83" s="76"/>
      <c r="L83" s="76"/>
      <c r="N83" s="75"/>
      <c r="O83" s="76"/>
      <c r="P83" s="76"/>
    </row>
    <row r="84" spans="3:24" s="74" customFormat="1" x14ac:dyDescent="0.2">
      <c r="C84" s="77"/>
      <c r="D84" s="77"/>
      <c r="F84" s="75"/>
      <c r="G84" s="76"/>
      <c r="H84" s="76"/>
      <c r="J84" s="75"/>
      <c r="K84" s="76"/>
      <c r="L84" s="76"/>
      <c r="N84" s="75"/>
      <c r="O84" s="76"/>
      <c r="P84" s="76"/>
    </row>
    <row r="85" spans="3:24" s="74" customFormat="1" x14ac:dyDescent="0.2">
      <c r="F85" s="75"/>
      <c r="G85" s="75"/>
      <c r="H85" s="75"/>
      <c r="J85" s="75"/>
      <c r="K85" s="75"/>
      <c r="L85" s="75"/>
      <c r="N85" s="75"/>
      <c r="O85" s="75"/>
      <c r="P85" s="75"/>
    </row>
    <row r="86" spans="3:24" x14ac:dyDescent="0.2">
      <c r="V86" s="74"/>
      <c r="W86" s="74"/>
      <c r="X86" s="74"/>
    </row>
  </sheetData>
  <mergeCells count="24">
    <mergeCell ref="J4:L4"/>
    <mergeCell ref="K5:K7"/>
    <mergeCell ref="C5:C7"/>
    <mergeCell ref="D5:D7"/>
    <mergeCell ref="B4:D4"/>
    <mergeCell ref="G5:G7"/>
    <mergeCell ref="H5:H7"/>
    <mergeCell ref="F4:H4"/>
    <mergeCell ref="L5:L7"/>
    <mergeCell ref="N4:P4"/>
    <mergeCell ref="O5:O7"/>
    <mergeCell ref="P5:P7"/>
    <mergeCell ref="S5:S7"/>
    <mergeCell ref="AD4:AF4"/>
    <mergeCell ref="AE5:AE7"/>
    <mergeCell ref="AF5:AF7"/>
    <mergeCell ref="Z4:AB4"/>
    <mergeCell ref="AA5:AA7"/>
    <mergeCell ref="AB5:AB7"/>
    <mergeCell ref="T5:T7"/>
    <mergeCell ref="R4:T4"/>
    <mergeCell ref="V4:X4"/>
    <mergeCell ref="W5:W7"/>
    <mergeCell ref="X5:X7"/>
  </mergeCells>
  <pageMargins left="0.31496062992126" right="0.31496062992126" top="0.74803149606299002" bottom="0.74803149606299002" header="0.31496062992126" footer="0.31496062992126"/>
  <pageSetup scale="85" fitToHeight="0" orientation="landscape"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PMRNetworkSector_1</vt:lpstr>
      <vt:lpstr>PMRNetworkSector_2</vt:lpstr>
      <vt:lpstr>PMRNetworkSector_3</vt:lpstr>
      <vt:lpstr>Data avail_PMRNetworkSec_2 </vt:lpstr>
      <vt:lpstr>'Data avail_PMRNetworkSec_2 '!Print_Area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WANNER-PAOLETTI Isabelle</dc:creator>
  <cp:lastModifiedBy>DANITZ Eszter, ECO/SSD</cp:lastModifiedBy>
  <cp:lastPrinted>2020-03-05T10:30:40Z</cp:lastPrinted>
  <dcterms:created xsi:type="dcterms:W3CDTF">2013-09-16T08:59:16Z</dcterms:created>
  <dcterms:modified xsi:type="dcterms:W3CDTF">2023-12-19T15:29:02Z</dcterms:modified>
</cp:coreProperties>
</file>